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daza\Desktop\Mapa Riesgos de Corrupcion 2025\"/>
    </mc:Choice>
  </mc:AlternateContent>
  <xr:revisionPtr revIDLastSave="0" documentId="8_{14CC9580-EBDD-45CB-B57E-E62121012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4" sheetId="6" r:id="rId2"/>
    <sheet name="Criterios impacto 3" sheetId="3" r:id="rId3"/>
    <sheet name="Criterios impacto 2" sheetId="4" r:id="rId4"/>
    <sheet name="Criterios impacto 1" sheetId="5" r:id="rId5"/>
    <sheet name="Parámetros" sheetId="2" r:id="rId6"/>
  </sheets>
  <externalReferences>
    <externalReference r:id="rId7"/>
  </externalReferences>
  <definedNames>
    <definedName name="A_Obj1" localSheetId="4">OFFSET(#REF!,0,0,COUNTA(#REF!)-1,1)</definedName>
    <definedName name="A_Obj1" localSheetId="3">OFFSET(#REF!,0,0,COUNTA(#REF!)-1,1)</definedName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4">#REF!</definedName>
    <definedName name="Acc_1" localSheetId="3">#REF!</definedName>
    <definedName name="Acc_1" localSheetId="2">#REF!</definedName>
    <definedName name="Acc_1" localSheetId="1">#REF!</definedName>
    <definedName name="Acc_1">#REF!</definedName>
    <definedName name="Acc_2" localSheetId="4">#REF!</definedName>
    <definedName name="Acc_2" localSheetId="3">#REF!</definedName>
    <definedName name="Acc_2" localSheetId="2">#REF!</definedName>
    <definedName name="Acc_2" localSheetId="1">#REF!</definedName>
    <definedName name="Acc_2">#REF!</definedName>
    <definedName name="Acc_3" localSheetId="4">#REF!</definedName>
    <definedName name="Acc_3" localSheetId="3">#REF!</definedName>
    <definedName name="Acc_3" localSheetId="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_xlnm.Print_Area" localSheetId="0">'Matriz Riesgos'!$A$4:$AR$10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4">OFFSET(#REF!,0,0,COUNTA(#REF!)-1,1)</definedName>
    <definedName name="jom" localSheetId="3">OFFSET(#REF!,0,0,COUNTA(#REF!)-1,1)</definedName>
    <definedName name="jom" localSheetId="2">OFFSET(#REF!,0,0,COUNTA(#REF!)-1,1)</definedName>
    <definedName name="jom" localSheetId="1">OFFSET(#REF!,0,0,COUNTA(#REF!)-1,1)</definedName>
    <definedName name="jom">OFFSET(#REF!,0,0,COUNTA(#REF!)-1,1)</definedName>
    <definedName name="LISTA_CENTROS_REGIONALES" localSheetId="4">#REF!</definedName>
    <definedName name="LISTA_CENTROS_REGIONALES" localSheetId="3">#REF!</definedName>
    <definedName name="LISTA_CENTROS_REGIONALES" localSheetId="2">#REF!</definedName>
    <definedName name="LISTA_CENTROS_REGIONALES" localSheetId="1">#REF!</definedName>
    <definedName name="LISTA_CENTROS_REGIONALES">#REF!</definedName>
    <definedName name="LISTA_REGIONALES" localSheetId="4">#REF!</definedName>
    <definedName name="LISTA_REGIONALES" localSheetId="3">#REF!</definedName>
    <definedName name="LISTA_REGIONALES" localSheetId="2">#REF!</definedName>
    <definedName name="LISTA_REGIONALES" localSheetId="1">#REF!</definedName>
    <definedName name="LISTA_REGIONALES">#REF!</definedName>
    <definedName name="LISTADESPLEGAR_CENTRO" localSheetId="4">#REF!</definedName>
    <definedName name="LISTADESPLEGAR_CENTRO" localSheetId="3">#REF!</definedName>
    <definedName name="LISTADESPLEGAR_CENTRO" localSheetId="2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4">OFFSET(#REF!,0,0,COUNTA(#REF!)-1,1)</definedName>
    <definedName name="Objetivos" localSheetId="3">OFFSET(#REF!,0,0,COUNTA(#REF!)-1,1)</definedName>
    <definedName name="Objetivos" localSheetId="2">OFFSET(#REF!,0,0,COUNTA(#REF!)-1,1)</definedName>
    <definedName name="Objetivos" localSheetId="1">OFFSET(#REF!,0,0,COUNTA(#REF!)-1,1)</definedName>
    <definedName name="Objetivos">OFFSET(#REF!,0,0,COUNTA(#REF!)-1,1)</definedName>
    <definedName name="PUTUMAYOL" localSheetId="4">#REF!</definedName>
    <definedName name="PUTUMAYOL" localSheetId="3">#REF!</definedName>
    <definedName name="PUTUMAYOL" localSheetId="2">#REF!</definedName>
    <definedName name="PUTUMAYOL" localSheetId="1">#REF!</definedName>
    <definedName name="PUTUMAYOL">#REF!</definedName>
    <definedName name="QUINDIOL" localSheetId="4">#REF!</definedName>
    <definedName name="QUINDIOL" localSheetId="3">#REF!</definedName>
    <definedName name="QUINDIOL" localSheetId="2">#REF!</definedName>
    <definedName name="QUINDIOL" localSheetId="1">#REF!</definedName>
    <definedName name="QUINDIOL">#REF!</definedName>
    <definedName name="REGIONAL" localSheetId="4">#REF!</definedName>
    <definedName name="REGIONAL" localSheetId="3">#REF!</definedName>
    <definedName name="REGIONAL" localSheetId="2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4">#REF!</definedName>
    <definedName name="SUCREL" localSheetId="3">#REF!</definedName>
    <definedName name="SUCREL" localSheetId="2">#REF!</definedName>
    <definedName name="SUCREL" localSheetId="1">#REF!</definedName>
    <definedName name="SUCREL">#REF!</definedName>
    <definedName name="TOLIMAL" localSheetId="4">#REF!</definedName>
    <definedName name="TOLIMAL" localSheetId="3">#REF!</definedName>
    <definedName name="TOLIMAL" localSheetId="2">#REF!</definedName>
    <definedName name="TOLIMAL" localSheetId="1">#REF!</definedName>
    <definedName name="TOLIMAL">#REF!</definedName>
    <definedName name="VALLE" localSheetId="4">#REF!</definedName>
    <definedName name="VALLE" localSheetId="3">#REF!</definedName>
    <definedName name="VALLE" localSheetId="2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 s="1"/>
  <c r="K9" i="1"/>
  <c r="J9" i="1" s="1"/>
  <c r="K6" i="1"/>
  <c r="J6" i="1" s="1"/>
  <c r="K5" i="1"/>
  <c r="J5" i="1" s="1"/>
  <c r="AB7" i="1"/>
  <c r="L9" i="1" l="1"/>
  <c r="AN8" i="1"/>
  <c r="L8" i="1"/>
  <c r="AN6" i="1"/>
  <c r="L6" i="1"/>
  <c r="AN9" i="1" l="1"/>
  <c r="L5" i="1" l="1"/>
  <c r="AB5" i="1"/>
  <c r="AN5" i="1"/>
  <c r="AB6" i="1"/>
  <c r="AC6" i="1" s="1"/>
  <c r="AB8" i="1"/>
  <c r="AC8" i="1" s="1"/>
  <c r="AB9" i="1"/>
  <c r="AC9" i="1" s="1"/>
  <c r="AB10" i="1"/>
  <c r="AC10" i="1" s="1"/>
  <c r="AC5" i="1"/>
  <c r="AE9" i="1" l="1"/>
  <c r="AF9" i="1" s="1"/>
  <c r="AE8" i="1"/>
  <c r="AF8" i="1" s="1"/>
  <c r="AG8" i="1" s="1"/>
  <c r="AE5" i="1"/>
  <c r="AF5" i="1" s="1"/>
  <c r="AG5" i="1" s="1"/>
  <c r="AE10" i="1"/>
  <c r="AF10" i="1" s="1"/>
  <c r="AE6" i="1"/>
  <c r="AF6" i="1" s="1"/>
  <c r="AG6" i="1" s="1"/>
  <c r="AG9" i="1" l="1"/>
  <c r="AK8" i="1"/>
  <c r="AK5" i="1"/>
  <c r="AJ5" i="1"/>
</calcChain>
</file>

<file path=xl/sharedStrings.xml><?xml version="1.0" encoding="utf-8"?>
<sst xmlns="http://schemas.openxmlformats.org/spreadsheetml/2006/main" count="493" uniqueCount="243">
  <si>
    <t>Criterios para calificar el impacto en riesgos de corrupción</t>
  </si>
  <si>
    <t>1. ¿Afecta al grupo de funcionarios del proceso?</t>
  </si>
  <si>
    <t>NO</t>
  </si>
  <si>
    <t xml:space="preserve">2. ¿Afecta el cumplimiento de metas y objetivos de la dependencia? </t>
  </si>
  <si>
    <t>SI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</si>
  <si>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</si>
  <si>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</si>
  <si>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</si>
  <si>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</si>
  <si>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</si>
  <si>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</si>
  <si>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</si>
  <si>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</si>
  <si>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</si>
  <si>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</si>
  <si>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</si>
  <si>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</si>
  <si>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</si>
  <si>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</si>
  <si>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</si>
  <si>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</si>
  <si>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</si>
  <si>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</si>
  <si>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</si>
  <si>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</si>
  <si>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</si>
  <si>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</si>
  <si>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
2: Improbable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</si>
  <si>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</si>
  <si>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</si>
  <si>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</si>
  <si>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</si>
  <si>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</si>
  <si>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</si>
  <si>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</si>
  <si>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</si>
  <si>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</si>
  <si>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</si>
  <si>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</si>
  <si>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</si>
  <si>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</si>
  <si>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</si>
  <si>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</si>
  <si>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</si>
  <si>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</si>
  <si>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</si>
  <si>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</si>
  <si>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</si>
  <si>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</si>
  <si>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</si>
  <si>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</si>
  <si>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</si>
  <si>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</si>
  <si>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</si>
  <si>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</si>
  <si>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</si>
  <si>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</si>
  <si>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</si>
  <si>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</si>
  <si>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</si>
  <si>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</si>
  <si>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</si>
  <si>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- POR CADA RIESGO</t>
  </si>
  <si>
    <t>Adquisición de Bienes y Servicios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</si>
  <si>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</si>
  <si>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</si>
  <si>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</si>
  <si>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</si>
  <si>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Deficiencia en la estructuración de requisitos del bien, obra  o servicio a contratar</t>
  </si>
  <si>
    <t>Investigaciones disciplinarias, fiscales y penales.
Pérdida de imagen o reputación institucional.</t>
  </si>
  <si>
    <t>Posible (3)</t>
  </si>
  <si>
    <t>Preventivo</t>
  </si>
  <si>
    <t>Subdirector de Contratación</t>
  </si>
  <si>
    <t xml:space="preserve">
Abogado asignado por la Subdirección de Contratación
</t>
  </si>
  <si>
    <t>Por cada proceso</t>
  </si>
  <si>
    <t>Verificar que los requisitos de todos los componentes del proceso de selección  estén establecidos acorde a la necesidades a contratar.</t>
  </si>
  <si>
    <t xml:space="preserve">
Revisión de la ficha técnica y anexos técnicos previo a la cotización
Revisión de los estudios previos y anexos técnicos para la adquisición de bienes y servicios
Análisis del comité de contratación
</t>
  </si>
  <si>
    <t>Solicitar ajuste de los requisitos al área responsable del proceso</t>
  </si>
  <si>
    <t xml:space="preserve">Correos electrónicos - memorandos
Actas de reunión </t>
  </si>
  <si>
    <t>Fuerte</t>
  </si>
  <si>
    <t>Directamente</t>
  </si>
  <si>
    <t>No Disminuye</t>
  </si>
  <si>
    <t>Improbable (2)</t>
  </si>
  <si>
    <t>Mayor (4)</t>
  </si>
  <si>
    <t>Reducir</t>
  </si>
  <si>
    <t>Tomar acciones frente a los resultados del  seguimiento aleatorio al 10% de todos los procesos de selección adelantados  en el semestre para verificar el grado de cumplimiento de los requisitos en los procesos de contratación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</si>
  <si>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
Meta: 0
Frecuencia: Semestral</t>
  </si>
  <si>
    <t>Recurso humano: Funcionarios  y personal contratista de la Subdirección de Contratación  financiado por el proyecto  de inversión de la SAF</t>
  </si>
  <si>
    <t>Realizar las acciones legales y administrativas a que haya lugar, las cuales dependen de la etapa contractual donde se encuentre el proceso</t>
  </si>
  <si>
    <t xml:space="preserve">Direccionamiento del profesional para adjudicar el proceso 
(posible conflicto de intereses) </t>
  </si>
  <si>
    <t>Probable (4)</t>
  </si>
  <si>
    <t>Comité evaluador</t>
  </si>
  <si>
    <t xml:space="preserve">Subdirector de Contratación
</t>
  </si>
  <si>
    <t xml:space="preserve">Revisar que los items objeto de evaluación cumplan con los requisitos establecidos en el pliego </t>
  </si>
  <si>
    <t>Cada integrante del comité evaluador, diligencia el formato de evaluación, técnica, jurídica o económica de acuerdo a su competencia.</t>
  </si>
  <si>
    <t>Realizar el ajuste en el documento de evaluación.</t>
  </si>
  <si>
    <t>Evaluación, técnica, jurídica y económica de  cada proceso</t>
  </si>
  <si>
    <t xml:space="preserve">
Tomar acciones frente a los resultados del  seguimiento aleatorio al 15% de todos los procesos de convocatoria pública adelantados en el semestre para verificar que contengan los formatos de evaluación</t>
  </si>
  <si>
    <t>Número de casos donde se presenten errores graves en la evaluación que incidan en favorecer a un oferente en particular, por omisión o extralimitación de requisitos evaluados 
Frecuencia: Semestral
Meta: 0</t>
  </si>
  <si>
    <t xml:space="preserve">Recurso humano: Comité evaluador </t>
  </si>
  <si>
    <t xml:space="preserve">Preventivo </t>
  </si>
  <si>
    <t xml:space="preserve">Ordenador del gasto </t>
  </si>
  <si>
    <t xml:space="preserve">Abogado asignado por la Subdirección de Contratación </t>
  </si>
  <si>
    <t>Revisar la existencia   del memorando "Designación comité evaluador"</t>
  </si>
  <si>
    <t xml:space="preserve">Verificar que el  memorando  "Designación  comité evaluador",   haga parte de los documentos del proceso </t>
  </si>
  <si>
    <t xml:space="preserve">Solicitar al ordenador del gasto la remisión del memorando  "Designación  comité evaluador" para la incorporación en  los documentos del proceso </t>
  </si>
  <si>
    <t xml:space="preserve">Lista de verificación de documentación contractual </t>
  </si>
  <si>
    <t xml:space="preserve">Fuerte </t>
  </si>
  <si>
    <t>Deficiente seguimiento a la gestión contractual por parte del supervisor</t>
  </si>
  <si>
    <t>Investigaciones disiciplinarias, fiscales y penales.
Detrimento patrimonial.
Incumplimiento de metas de los proyectos de inversión.</t>
  </si>
  <si>
    <t>Validar que la solicitud de adición esté debidamente justificada</t>
  </si>
  <si>
    <t>Se verifica que la documentación de la solicitud este completa, y que la justificación sea coherente con los soportes tecnicos adjuntados.</t>
  </si>
  <si>
    <t>No se tramitan las solicitudes de adición</t>
  </si>
  <si>
    <t>Correo electrónico - devolviendo la solicitud de adición</t>
  </si>
  <si>
    <t>Realizar el seguimiento aleatorio al 10% de todas las solicitudes de adición y prorroga de contratos, con el fin de verificar la debida justificación del tramite solicitado.</t>
  </si>
  <si>
    <t>Número de solicitudes de adición y prorroga que no cumplen con la adecuda justificación tecnica,  de conformidad con la ejecución del contrato
Frecuencia: Semestral
Meta: 0</t>
  </si>
  <si>
    <t xml:space="preserve">Recurso humano: Funcionarios  y personal contratista de la Subdirección de Contratación  financiado por el proyecto  de inversión de la SAF  </t>
  </si>
  <si>
    <t>Recibir bienes, obras y/o servicios que no satisfacen las necesidades de la entidad.
Investigaciones disiciplinarias, fiscales y penales.
Detrimento patrimonial.
Pérdida de imagen o reputación institucional.</t>
  </si>
  <si>
    <t>Casi Seguro (5)</t>
  </si>
  <si>
    <t>Supervisor
Interventor
Ordenador del Gasto</t>
  </si>
  <si>
    <t>Mensual</t>
  </si>
  <si>
    <t>Revisar que se están cumpliendo con las obligaciones contractuales.</t>
  </si>
  <si>
    <t>Mediante el informe de actividades y supervisión se debe evidenciar el avance de la ejecución del contrato.</t>
  </si>
  <si>
    <t>Solicitar ajuste del informe presentado.</t>
  </si>
  <si>
    <t>Informes de supervisión
Informes de interventoría</t>
  </si>
  <si>
    <t>Tomar acciones frente a los resultados del  seguimiento aleatorio al 10% de los contratos de prestación de servicios suscritos en el semestre, para verificar que se encuentran debidamente publicados los informes de actividades respectivos</t>
  </si>
  <si>
    <t>Número de contratos que no tienen debidamente publicados los informes de actividades y supervisión en SECOP
Frecuencia: Semestral
Meta: 0</t>
  </si>
  <si>
    <t>Para cada proceso que aplique</t>
  </si>
  <si>
    <t>Revisar que el contenido del acta de liquidación sea coherente   con los soportes adjuntos y con la información publicada en SECOP</t>
  </si>
  <si>
    <t>Comparando que los soportes del contrato esten completos y acordes con lo descrito en el acta de liquidación</t>
  </si>
  <si>
    <t>Solicitar el ajuste del acta de liquidación,  allegar los soportes faltantes o ajustar los mismos según corresponda</t>
  </si>
  <si>
    <t>Acta de liquidación de contratos</t>
  </si>
  <si>
    <t>Efectuar una revisión a 10 liquidaciones que se esten adelantando en el semestre ,  a fin de verificar que se este dando cumplimiento con lo establecido en el procedimiento de liquidación de contratos</t>
  </si>
  <si>
    <t>Número de liquidaciones que no cumplen con lo establecido en el procedimiento
Frecuencia: Semestral
Meta: 0</t>
  </si>
  <si>
    <t>SOLIDEZ INDIVIDUAL</t>
  </si>
  <si>
    <t>FuerteFuerte</t>
  </si>
  <si>
    <t>FuerteModerado</t>
  </si>
  <si>
    <t>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</si>
  <si>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</si>
  <si>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</si>
  <si>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</si>
  <si>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</si>
  <si>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</si>
  <si>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</si>
  <si>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</si>
  <si>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</si>
  <si>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</si>
  <si>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</si>
  <si>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</si>
  <si>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</si>
  <si>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</si>
  <si>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</si>
  <si>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</si>
  <si>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</si>
  <si>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</si>
  <si>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</si>
  <si>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</si>
  <si>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</si>
  <si>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Raro (1)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</si>
  <si>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</si>
  <si>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</si>
  <si>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</si>
  <si>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</si>
  <si>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</si>
  <si>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</si>
  <si>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</si>
  <si>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</si>
  <si>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</si>
  <si>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</si>
  <si>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</si>
  <si>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</si>
  <si>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</si>
  <si>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</si>
  <si>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</si>
  <si>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</si>
  <si>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</si>
  <si>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</si>
  <si>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</si>
  <si>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</si>
  <si>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</si>
  <si>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</si>
  <si>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</si>
  <si>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</si>
  <si>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</si>
  <si>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</si>
  <si>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</si>
  <si>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</si>
  <si>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</si>
  <si>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</si>
  <si>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</si>
  <si>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</si>
  <si>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</si>
  <si>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</si>
  <si>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</si>
  <si>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</si>
  <si>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</si>
  <si>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</si>
  <si>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</si>
  <si>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</si>
  <si>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</si>
  <si>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</si>
  <si>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</si>
  <si>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</si>
  <si>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</si>
  <si>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</si>
  <si>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</si>
  <si>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</si>
  <si>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</si>
  <si>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</si>
  <si>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</si>
  <si>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Detectivo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</si>
  <si>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</si>
  <si>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</si>
  <si>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</si>
  <si>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</si>
  <si>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</si>
  <si>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</si>
  <si>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</si>
  <si>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</si>
  <si>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</si>
  <si>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</si>
  <si>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</si>
  <si>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</si>
  <si>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</si>
  <si>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</si>
  <si>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</si>
  <si>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</si>
  <si>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</si>
  <si>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</si>
  <si>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</si>
  <si>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</si>
  <si>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</si>
  <si>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DEBIDO A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</si>
  <si>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</si>
  <si>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</si>
  <si>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</si>
  <si>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</si>
  <si>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</si>
  <si>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 xml:space="preserve"> Uso del poder  enla  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 para beneficio privado o de un tercero desviando la gestión de lo público </t>
  </si>
  <si>
    <t>Errores graves en la evaluación que incidan en el beneficio  de un privado o de un tercero  por omisión, uso del poder  o extralimitación de requisitos evaluados desviando la gestión de lo público</t>
  </si>
  <si>
    <t>Uso del poder para aprobación de adiciones y prorrogas, que no se requieren para la ejecución del contrato, para beneficio privado o de un tercero desviando la gestión de lo público</t>
  </si>
  <si>
    <t>Uso del poder para aprobar informes que acrediten el recibo a satisfacción de bienes, obras y/o servicios que realmente nunca han sido entregados o recibidos por la entidad, con el propósito de autorizar los pagos acordados en el contrato o proceder a su correspondiente liquidación, 
para beneficio privado o de un tercero ( contratista) desviando la gestión de lo público</t>
  </si>
  <si>
    <t>FECHA DE ACTUALIZACIÓN: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</si>
</sst>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rgb="FFBFBFBF"/>
        <bgColor rgb="FF000000"/>
      </patternFill>
    </fill>
    <fill>
      <patternFill patternType="solid">
        <fgColor rgb="FFF4B08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44" fontId="1" fillId="0" borderId="0" applyFont="0" applyFill="0" applyBorder="0" applyAlignment="0" applyProtection="0"/>
    <xf numFmtId="0" fontId="10" fillId="0" borderId="0"/>
    <xf numFmtId="0" fontId="1" fillId="0" borderId="0"/>
  </cellStyleXfs>
  <cellXfs count="60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0" fillId="0" borderId="0" xfId="4"/>
    <xf numFmtId="0" fontId="10" fillId="6" borderId="1" xfId="4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wrapText="1"/>
    </xf>
    <xf numFmtId="0" fontId="16" fillId="10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1" fontId="10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4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top"/>
    </xf>
    <xf numFmtId="0" fontId="11" fillId="6" borderId="1" xfId="4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6">
    <cellStyle name="Moneda 2" xfId="3" xr:uid="{00000000-0005-0000-0000-000000000000}"/>
    <cellStyle name="Normal" xfId="0" builtinId="0"/>
    <cellStyle name="Normal 2" xfId="5" xr:uid="{A40C8DA5-E42D-4915-A6D9-741C860BB34A}"/>
    <cellStyle name="Normal 2 2" xfId="1" xr:uid="{00000000-0005-0000-0000-000002000000}"/>
    <cellStyle name="Normal 2 2 2" xfId="4" xr:uid="{0DA5763F-11ED-4459-B70C-6F4A7CA081E5}"/>
    <cellStyle name="Normal 3" xfId="2" xr:uid="{00000000-0005-0000-0000-000003000000}"/>
  </cellStyles>
  <dxfs count="1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8D243-B5D0-4ABC-AF6F-482D65481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D2682E-457F-433F-B3E9-83217380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BC175-B16B-4A00-98DD-E9221D2B5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B149E-B3DC-4AB2-9703-CFC8ED1D5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0E2B32-19AF-4293-8F57-BDFA7829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ABCD8D-47E8-488D-A3E9-6FA6028E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2E1B0-5562-4178-ADC7-B4B8E062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1A5FEA-556A-4415-A05D-11E93B072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4"/>
  <sheetViews>
    <sheetView tabSelected="1" topLeftCell="AH6" zoomScale="80" zoomScaleNormal="80" zoomScaleSheetLayoutView="70" workbookViewId="0">
      <selection activeCell="AR11" sqref="AR11"/>
    </sheetView>
  </sheetViews>
  <sheetFormatPr baseColWidth="10" defaultColWidth="11.42578125" defaultRowHeight="12.75" x14ac:dyDescent="0.2"/>
  <cols>
    <col min="1" max="1" width="23" style="4" customWidth="1"/>
    <col min="2" max="2" width="32.42578125" style="4" customWidth="1"/>
    <col min="3" max="3" width="11.140625" style="4" customWidth="1"/>
    <col min="4" max="4" width="16.140625" style="4" customWidth="1"/>
    <col min="5" max="5" width="24.140625" style="4" customWidth="1"/>
    <col min="6" max="6" width="24.28515625" style="4" customWidth="1"/>
    <col min="7" max="7" width="49.85546875" style="1" customWidth="1"/>
    <col min="8" max="8" width="32.5703125" style="4" customWidth="1"/>
    <col min="9" max="9" width="22.85546875" style="4" customWidth="1"/>
    <col min="10" max="10" width="17.140625" style="4" customWidth="1"/>
    <col min="11" max="11" width="14.28515625" style="4" hidden="1" customWidth="1"/>
    <col min="12" max="12" width="16.5703125" style="4" customWidth="1"/>
    <col min="13" max="13" width="12.85546875" style="4" customWidth="1"/>
    <col min="14" max="14" width="26" style="4" customWidth="1"/>
    <col min="15" max="15" width="34.85546875" style="4" customWidth="1"/>
    <col min="16" max="16" width="33.42578125" style="4" customWidth="1"/>
    <col min="17" max="17" width="49.5703125" style="4" customWidth="1"/>
    <col min="18" max="18" width="35" style="4" customWidth="1"/>
    <col min="19" max="19" width="44.5703125" style="4" customWidth="1"/>
    <col min="20" max="20" width="30.7109375" style="4" customWidth="1"/>
    <col min="21" max="25" width="15.7109375" style="2" customWidth="1"/>
    <col min="26" max="26" width="21.5703125" style="2" customWidth="1"/>
    <col min="27" max="34" width="15.7109375" style="2" customWidth="1"/>
    <col min="35" max="41" width="15.7109375" style="4" customWidth="1"/>
    <col min="42" max="42" width="41" style="5" customWidth="1"/>
    <col min="43" max="43" width="17" style="4" customWidth="1"/>
    <col min="44" max="44" width="13.85546875" style="4" customWidth="1"/>
    <col min="45" max="45" width="62" style="1" customWidth="1"/>
    <col min="46" max="46" width="30.7109375" style="1" customWidth="1"/>
    <col min="47" max="47" width="39.5703125" style="1" customWidth="1"/>
    <col min="48" max="97" width="11.42578125" style="1"/>
    <col min="98" max="16384" width="11.42578125" style="4"/>
  </cols>
  <sheetData>
    <row r="1" spans="1:55" x14ac:dyDescent="0.2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55" ht="31.5" customHeight="1" x14ac:dyDescent="0.4">
      <c r="A2" s="45" t="s">
        <v>242</v>
      </c>
      <c r="B2" s="45"/>
      <c r="C2" s="45"/>
      <c r="D2" s="45"/>
      <c r="E2" s="1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55" ht="47.25" customHeight="1" x14ac:dyDescent="0.2">
      <c r="A3" s="23"/>
      <c r="B3" s="1"/>
      <c r="C3" s="1"/>
      <c r="D3" s="1"/>
      <c r="E3" s="1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55" s="11" customFormat="1" ht="120" customHeight="1" x14ac:dyDescent="0.2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26</v>
      </c>
      <c r="F4" s="36" t="s">
        <v>232</v>
      </c>
      <c r="G4" s="36" t="s">
        <v>233</v>
      </c>
      <c r="H4" s="36" t="s">
        <v>234</v>
      </c>
      <c r="I4" s="30" t="s">
        <v>27</v>
      </c>
      <c r="J4" s="31" t="s">
        <v>28</v>
      </c>
      <c r="K4" s="32" t="s">
        <v>29</v>
      </c>
      <c r="L4" s="10" t="s">
        <v>30</v>
      </c>
      <c r="M4" s="10" t="s">
        <v>31</v>
      </c>
      <c r="N4" s="10" t="s">
        <v>32</v>
      </c>
      <c r="O4" s="10" t="s">
        <v>33</v>
      </c>
      <c r="P4" s="37" t="s">
        <v>34</v>
      </c>
      <c r="Q4" s="30" t="s">
        <v>235</v>
      </c>
      <c r="R4" s="30" t="s">
        <v>236</v>
      </c>
      <c r="S4" s="33" t="s">
        <v>237</v>
      </c>
      <c r="T4" s="33" t="s">
        <v>35</v>
      </c>
      <c r="U4" s="10" t="s">
        <v>36</v>
      </c>
      <c r="V4" s="10" t="s">
        <v>37</v>
      </c>
      <c r="W4" s="10" t="s">
        <v>38</v>
      </c>
      <c r="X4" s="10" t="s">
        <v>39</v>
      </c>
      <c r="Y4" s="10" t="s">
        <v>40</v>
      </c>
      <c r="Z4" s="10" t="s">
        <v>41</v>
      </c>
      <c r="AA4" s="10" t="s">
        <v>42</v>
      </c>
      <c r="AB4" s="10" t="s">
        <v>43</v>
      </c>
      <c r="AC4" s="10" t="s">
        <v>44</v>
      </c>
      <c r="AD4" s="10" t="s">
        <v>45</v>
      </c>
      <c r="AE4" s="10" t="s">
        <v>46</v>
      </c>
      <c r="AF4" s="10" t="s">
        <v>47</v>
      </c>
      <c r="AG4" s="10" t="s">
        <v>48</v>
      </c>
      <c r="AH4" s="10" t="s">
        <v>49</v>
      </c>
      <c r="AI4" s="10" t="s">
        <v>50</v>
      </c>
      <c r="AJ4" s="10" t="s">
        <v>51</v>
      </c>
      <c r="AK4" s="10" t="s">
        <v>52</v>
      </c>
      <c r="AL4" s="10" t="s">
        <v>53</v>
      </c>
      <c r="AM4" s="10" t="s">
        <v>54</v>
      </c>
      <c r="AN4" s="10" t="s">
        <v>55</v>
      </c>
      <c r="AO4" s="10" t="s">
        <v>56</v>
      </c>
      <c r="AP4" s="34" t="s">
        <v>57</v>
      </c>
      <c r="AQ4" s="10" t="s">
        <v>58</v>
      </c>
      <c r="AR4" s="10" t="s">
        <v>59</v>
      </c>
      <c r="AS4" s="25" t="s">
        <v>60</v>
      </c>
      <c r="AT4" s="10" t="s">
        <v>61</v>
      </c>
      <c r="AU4" s="15" t="s">
        <v>62</v>
      </c>
    </row>
    <row r="5" spans="1:55" s="17" customFormat="1" ht="137.1" customHeight="1" x14ac:dyDescent="0.25">
      <c r="A5" s="16" t="s">
        <v>63</v>
      </c>
      <c r="B5" s="3" t="s">
        <v>64</v>
      </c>
      <c r="C5" s="3" t="s">
        <v>65</v>
      </c>
      <c r="D5" s="24" t="s">
        <v>66</v>
      </c>
      <c r="E5" s="22" t="s">
        <v>67</v>
      </c>
      <c r="F5" s="22" t="s">
        <v>68</v>
      </c>
      <c r="G5" s="22" t="s">
        <v>238</v>
      </c>
      <c r="H5" s="44" t="s">
        <v>69</v>
      </c>
      <c r="I5" s="22" t="s">
        <v>70</v>
      </c>
      <c r="J5" s="38" t="str">
        <f>IF(K5&lt;6,"Moderado (3)",IF(K5&lt;12,"Mayor (4)","Catastrófico (5)"))</f>
        <v>Mayor (4)</v>
      </c>
      <c r="K5" s="39">
        <f>COUNTIF('Criterios impacto 1'!H2:H20,"SI")</f>
        <v>7</v>
      </c>
      <c r="L5" s="40" t="str">
        <f>VLOOKUP(CONCATENATE(I5,J5),Parámetros!$A$56:$B$80,2,FALSE)</f>
        <v>Extremo (12)</v>
      </c>
      <c r="M5" s="20" t="s">
        <v>71</v>
      </c>
      <c r="N5" s="20" t="s">
        <v>72</v>
      </c>
      <c r="O5" s="20" t="s">
        <v>73</v>
      </c>
      <c r="P5" s="20" t="s">
        <v>74</v>
      </c>
      <c r="Q5" s="20" t="s">
        <v>75</v>
      </c>
      <c r="R5" s="20" t="s">
        <v>76</v>
      </c>
      <c r="S5" s="20" t="s">
        <v>77</v>
      </c>
      <c r="T5" s="20" t="s">
        <v>78</v>
      </c>
      <c r="U5" s="16">
        <v>15</v>
      </c>
      <c r="V5" s="16">
        <v>15</v>
      </c>
      <c r="W5" s="16">
        <v>15</v>
      </c>
      <c r="X5" s="16">
        <v>15</v>
      </c>
      <c r="Y5" s="16">
        <v>15</v>
      </c>
      <c r="Z5" s="16">
        <v>15</v>
      </c>
      <c r="AA5" s="16">
        <v>10</v>
      </c>
      <c r="AB5" s="16">
        <f t="shared" ref="AB5:AB10" si="0">SUM(U5:AA5)</f>
        <v>100</v>
      </c>
      <c r="AC5" s="16" t="str">
        <f t="shared" ref="AC5" si="1">_xlfn.IFS(AB5&lt;=85,"Débil",AB5&gt;=96,"Fuerte",AB5&gt;=86,"Moderado")</f>
        <v>Fuerte</v>
      </c>
      <c r="AD5" s="16" t="s">
        <v>79</v>
      </c>
      <c r="AE5" s="16" t="str">
        <f>VLOOKUP(CONCATENATE(AC5,AD5),Parámetros!$A$2:$B$10,2,FALSE)</f>
        <v>Fuerte</v>
      </c>
      <c r="AF5" s="16">
        <f t="shared" ref="AF5:AF10" si="2">_xlfn.IFS(AE5="Fuerte",100,AE5="Moderado",50,AE5="Débil",0)</f>
        <v>100</v>
      </c>
      <c r="AG5" s="20" t="str">
        <f>_xlfn.IFS(AVERAGE(AF5:AF5)=100,"Fuerte",AVERAGE(AF5:AF5)&lt;50,"Débil",AVERAGE(AF5:AF5)&gt;=50,"Moderado")</f>
        <v>Fuerte</v>
      </c>
      <c r="AH5" s="20" t="s">
        <v>80</v>
      </c>
      <c r="AI5" s="20" t="s">
        <v>81</v>
      </c>
      <c r="AJ5" s="16">
        <f>VLOOKUP(CONCATENATE(AG5,AH5,AI5),Parámetros!$A$13:$B$24,2,FALSE)</f>
        <v>2</v>
      </c>
      <c r="AK5" s="16">
        <f>VLOOKUP(CONCATENATE(AG5,AH5,AI5),Parámetros!$A$27:$B$38,2,FALSE)</f>
        <v>0</v>
      </c>
      <c r="AL5" s="19" t="s">
        <v>82</v>
      </c>
      <c r="AM5" s="19" t="s">
        <v>83</v>
      </c>
      <c r="AN5" s="18" t="str">
        <f>VLOOKUP(CONCATENATE(AL5,AM5),Parámetros!$A$56:$B$80,2,FALSE)</f>
        <v>Alto (8)</v>
      </c>
      <c r="AO5" s="16" t="s">
        <v>84</v>
      </c>
      <c r="AP5" s="21" t="s">
        <v>85</v>
      </c>
      <c r="AQ5" s="20" t="s">
        <v>72</v>
      </c>
      <c r="AR5" s="58">
        <v>2025</v>
      </c>
      <c r="AS5" s="35" t="s">
        <v>86</v>
      </c>
      <c r="AT5" s="20" t="s">
        <v>87</v>
      </c>
      <c r="AU5" s="29" t="s">
        <v>88</v>
      </c>
      <c r="AV5" s="11"/>
      <c r="AW5" s="11"/>
      <c r="AX5" s="11"/>
      <c r="AY5" s="11"/>
      <c r="AZ5" s="11"/>
      <c r="BA5" s="11"/>
      <c r="BB5" s="11"/>
      <c r="BC5" s="11"/>
    </row>
    <row r="6" spans="1:55" s="17" customFormat="1" ht="96.75" customHeight="1" x14ac:dyDescent="0.25">
      <c r="A6" s="43" t="s">
        <v>63</v>
      </c>
      <c r="B6" s="43" t="s">
        <v>64</v>
      </c>
      <c r="C6" s="43" t="s">
        <v>65</v>
      </c>
      <c r="D6" s="49" t="s">
        <v>66</v>
      </c>
      <c r="E6" s="44" t="s">
        <v>67</v>
      </c>
      <c r="F6" s="44" t="s">
        <v>89</v>
      </c>
      <c r="G6" s="44" t="s">
        <v>239</v>
      </c>
      <c r="H6" s="44"/>
      <c r="I6" s="44" t="s">
        <v>90</v>
      </c>
      <c r="J6" s="48" t="str">
        <f>IF(K6&lt;6,"Moderado (3)",IF(K6&lt;12,"Mayor (4)","Catastrófico (5)"))</f>
        <v>Mayor (4)</v>
      </c>
      <c r="K6" s="46">
        <f>COUNTIF('Criterios impacto 2'!H2:H20,"SI")</f>
        <v>7</v>
      </c>
      <c r="L6" s="41" t="str">
        <f>VLOOKUP(CONCATENATE(I6,J6),Parámetros!$A$56:$B$80,2,FALSE)</f>
        <v>Extremo (16)</v>
      </c>
      <c r="M6" s="20" t="s">
        <v>71</v>
      </c>
      <c r="N6" s="20" t="s">
        <v>91</v>
      </c>
      <c r="O6" s="20" t="s">
        <v>92</v>
      </c>
      <c r="P6" s="20" t="s">
        <v>74</v>
      </c>
      <c r="Q6" s="20" t="s">
        <v>93</v>
      </c>
      <c r="R6" s="20" t="s">
        <v>94</v>
      </c>
      <c r="S6" s="20" t="s">
        <v>95</v>
      </c>
      <c r="T6" s="20" t="s">
        <v>96</v>
      </c>
      <c r="U6" s="16">
        <v>15</v>
      </c>
      <c r="V6" s="16">
        <v>15</v>
      </c>
      <c r="W6" s="16">
        <v>15</v>
      </c>
      <c r="X6" s="16">
        <v>15</v>
      </c>
      <c r="Y6" s="16">
        <v>15</v>
      </c>
      <c r="Z6" s="16">
        <v>15</v>
      </c>
      <c r="AA6" s="16">
        <v>10</v>
      </c>
      <c r="AB6" s="16">
        <f t="shared" si="0"/>
        <v>100</v>
      </c>
      <c r="AC6" s="16" t="str">
        <f t="shared" ref="AC6:AC10" si="3">_xlfn.IFS(AB6&lt;=85,"Débil",AB6&gt;=96,"Fuerte",AB6&gt;=86,"Moderado")</f>
        <v>Fuerte</v>
      </c>
      <c r="AD6" s="16" t="s">
        <v>79</v>
      </c>
      <c r="AE6" s="16" t="str">
        <f>VLOOKUP(CONCATENATE(AC6,AD6),Parámetros!$A$2:$B$10,2,FALSE)</f>
        <v>Fuerte</v>
      </c>
      <c r="AF6" s="16">
        <f t="shared" si="2"/>
        <v>100</v>
      </c>
      <c r="AG6" s="20" t="str">
        <f>_xlfn.IFS(AVERAGE(AF6)=100,"Fuerte",AVERAGE(AF6)&lt;50,"Débil",AVERAGE(AF6)&gt;=50,"Moderado")</f>
        <v>Fuerte</v>
      </c>
      <c r="AH6" s="20" t="s">
        <v>80</v>
      </c>
      <c r="AI6" s="20" t="s">
        <v>81</v>
      </c>
      <c r="AJ6" s="20">
        <v>2</v>
      </c>
      <c r="AK6" s="20">
        <v>0</v>
      </c>
      <c r="AL6" s="55" t="s">
        <v>82</v>
      </c>
      <c r="AM6" s="55" t="s">
        <v>83</v>
      </c>
      <c r="AN6" s="54" t="str">
        <f>VLOOKUP(CONCATENATE(AL6,AM6),Parámetros!$A$56:$B$80,2,FALSE)</f>
        <v>Alto (8)</v>
      </c>
      <c r="AO6" s="43" t="s">
        <v>84</v>
      </c>
      <c r="AP6" s="42" t="s">
        <v>97</v>
      </c>
      <c r="AQ6" s="44" t="s">
        <v>72</v>
      </c>
      <c r="AR6" s="59">
        <v>2025</v>
      </c>
      <c r="AS6" s="44" t="s">
        <v>98</v>
      </c>
      <c r="AT6" s="44" t="s">
        <v>99</v>
      </c>
      <c r="AU6" s="52" t="s">
        <v>88</v>
      </c>
      <c r="AV6" s="11"/>
      <c r="AW6" s="11"/>
      <c r="AX6" s="11"/>
      <c r="AY6" s="11"/>
      <c r="AZ6" s="11"/>
      <c r="BA6" s="11"/>
      <c r="BB6" s="11"/>
      <c r="BC6" s="11"/>
    </row>
    <row r="7" spans="1:55" s="17" customFormat="1" ht="69" customHeight="1" x14ac:dyDescent="0.25">
      <c r="A7" s="43"/>
      <c r="B7" s="43"/>
      <c r="C7" s="43"/>
      <c r="D7" s="49"/>
      <c r="E7" s="44"/>
      <c r="F7" s="44"/>
      <c r="G7" s="44"/>
      <c r="H7" s="44"/>
      <c r="I7" s="44"/>
      <c r="J7" s="48"/>
      <c r="K7" s="46"/>
      <c r="L7" s="41"/>
      <c r="M7" s="20" t="s">
        <v>100</v>
      </c>
      <c r="N7" s="20" t="s">
        <v>101</v>
      </c>
      <c r="O7" s="20" t="s">
        <v>102</v>
      </c>
      <c r="P7" s="20" t="s">
        <v>74</v>
      </c>
      <c r="Q7" s="20" t="s">
        <v>103</v>
      </c>
      <c r="R7" s="20" t="s">
        <v>104</v>
      </c>
      <c r="S7" s="20" t="s">
        <v>105</v>
      </c>
      <c r="T7" s="20" t="s">
        <v>106</v>
      </c>
      <c r="U7" s="16">
        <v>15</v>
      </c>
      <c r="V7" s="16">
        <v>15</v>
      </c>
      <c r="W7" s="16">
        <v>15</v>
      </c>
      <c r="X7" s="16">
        <v>15</v>
      </c>
      <c r="Y7" s="16">
        <v>15</v>
      </c>
      <c r="Z7" s="16">
        <v>15</v>
      </c>
      <c r="AA7" s="16">
        <v>10</v>
      </c>
      <c r="AB7" s="16">
        <f>SUM(U7:AA7)</f>
        <v>100</v>
      </c>
      <c r="AC7" s="16" t="s">
        <v>79</v>
      </c>
      <c r="AD7" s="16" t="s">
        <v>79</v>
      </c>
      <c r="AE7" s="16" t="s">
        <v>107</v>
      </c>
      <c r="AF7" s="16">
        <v>100</v>
      </c>
      <c r="AG7" s="20" t="s">
        <v>79</v>
      </c>
      <c r="AH7" s="20" t="s">
        <v>80</v>
      </c>
      <c r="AI7" s="20" t="s">
        <v>81</v>
      </c>
      <c r="AJ7" s="20">
        <v>2</v>
      </c>
      <c r="AK7" s="20">
        <v>0</v>
      </c>
      <c r="AL7" s="55"/>
      <c r="AM7" s="55"/>
      <c r="AN7" s="54"/>
      <c r="AO7" s="43"/>
      <c r="AP7" s="42"/>
      <c r="AQ7" s="44"/>
      <c r="AR7" s="59"/>
      <c r="AS7" s="44"/>
      <c r="AT7" s="44"/>
      <c r="AU7" s="52"/>
      <c r="AV7" s="11"/>
      <c r="AW7" s="11"/>
      <c r="AX7" s="11"/>
      <c r="AY7" s="11"/>
      <c r="AZ7" s="11"/>
      <c r="BA7" s="11"/>
      <c r="BB7" s="11"/>
      <c r="BC7" s="11"/>
    </row>
    <row r="8" spans="1:55" s="17" customFormat="1" ht="116.25" customHeight="1" x14ac:dyDescent="0.25">
      <c r="A8" s="16" t="s">
        <v>63</v>
      </c>
      <c r="B8" s="3" t="s">
        <v>64</v>
      </c>
      <c r="C8" s="3" t="s">
        <v>65</v>
      </c>
      <c r="D8" s="24" t="s">
        <v>66</v>
      </c>
      <c r="E8" s="22" t="s">
        <v>67</v>
      </c>
      <c r="F8" s="22" t="s">
        <v>108</v>
      </c>
      <c r="G8" s="22" t="s">
        <v>240</v>
      </c>
      <c r="H8" s="20" t="s">
        <v>109</v>
      </c>
      <c r="I8" s="22" t="s">
        <v>90</v>
      </c>
      <c r="J8" s="38" t="str">
        <f>IF(K8&lt;6,"Moderado (3)",IF(K8&lt;12,"Mayor (4)","Catastrófico (5)"))</f>
        <v>Mayor (4)</v>
      </c>
      <c r="K8" s="39">
        <f>COUNTIF('Criterios impacto 3'!H2:H20,"SI")</f>
        <v>7</v>
      </c>
      <c r="L8" s="40" t="str">
        <f>VLOOKUP(CONCATENATE(I8,J8),Parámetros!$A$56:$B$80,2,FALSE)</f>
        <v>Extremo (16)</v>
      </c>
      <c r="M8" s="20" t="s">
        <v>71</v>
      </c>
      <c r="N8" s="20" t="s">
        <v>72</v>
      </c>
      <c r="O8" s="20" t="s">
        <v>102</v>
      </c>
      <c r="P8" s="20" t="s">
        <v>74</v>
      </c>
      <c r="Q8" s="20" t="s">
        <v>110</v>
      </c>
      <c r="R8" s="20" t="s">
        <v>111</v>
      </c>
      <c r="S8" s="20" t="s">
        <v>112</v>
      </c>
      <c r="T8" s="20" t="s">
        <v>113</v>
      </c>
      <c r="U8" s="16">
        <v>15</v>
      </c>
      <c r="V8" s="16">
        <v>15</v>
      </c>
      <c r="W8" s="16">
        <v>15</v>
      </c>
      <c r="X8" s="16">
        <v>15</v>
      </c>
      <c r="Y8" s="16">
        <v>15</v>
      </c>
      <c r="Z8" s="16">
        <v>15</v>
      </c>
      <c r="AA8" s="16">
        <v>10</v>
      </c>
      <c r="AB8" s="16">
        <f t="shared" si="0"/>
        <v>100</v>
      </c>
      <c r="AC8" s="16" t="str">
        <f t="shared" si="3"/>
        <v>Fuerte</v>
      </c>
      <c r="AD8" s="16" t="s">
        <v>79</v>
      </c>
      <c r="AE8" s="16" t="str">
        <f>VLOOKUP(CONCATENATE(AC8,AD8),Parámetros!$A$2:$B$10,2,FALSE)</f>
        <v>Fuerte</v>
      </c>
      <c r="AF8" s="16">
        <f t="shared" si="2"/>
        <v>100</v>
      </c>
      <c r="AG8" s="20" t="str">
        <f>_xlfn.IFS(AVERAGE(AF8)=100,"Fuerte",AVERAGE(AF8)&lt;50,"Débil",AVERAGE(AF8)&gt;=50,"Moderado")</f>
        <v>Fuerte</v>
      </c>
      <c r="AH8" s="20" t="s">
        <v>80</v>
      </c>
      <c r="AI8" s="20" t="s">
        <v>81</v>
      </c>
      <c r="AJ8" s="16">
        <v>2</v>
      </c>
      <c r="AK8" s="16">
        <f>VLOOKUP(CONCATENATE(AG5,AH8,AI8),Parámetros!$A$27:$B$38,2,FALSE)</f>
        <v>0</v>
      </c>
      <c r="AL8" s="19" t="s">
        <v>82</v>
      </c>
      <c r="AM8" s="19" t="s">
        <v>83</v>
      </c>
      <c r="AN8" s="18" t="str">
        <f>VLOOKUP(CONCATENATE(AL8,AM8),Parámetros!$A$56:$B$80,2,FALSE)</f>
        <v>Alto (8)</v>
      </c>
      <c r="AO8" s="16" t="s">
        <v>84</v>
      </c>
      <c r="AP8" s="21" t="s">
        <v>114</v>
      </c>
      <c r="AQ8" s="20" t="s">
        <v>72</v>
      </c>
      <c r="AR8" s="58">
        <v>2025</v>
      </c>
      <c r="AS8" s="22" t="s">
        <v>115</v>
      </c>
      <c r="AT8" s="44" t="s">
        <v>116</v>
      </c>
      <c r="AU8" s="29" t="s">
        <v>88</v>
      </c>
      <c r="AV8" s="11"/>
      <c r="AW8" s="11"/>
      <c r="AX8" s="11"/>
      <c r="AY8" s="11"/>
      <c r="AZ8" s="11"/>
      <c r="BA8" s="11"/>
      <c r="BB8" s="11"/>
      <c r="BC8" s="11"/>
    </row>
    <row r="9" spans="1:55" s="17" customFormat="1" ht="122.25" customHeight="1" x14ac:dyDescent="0.2">
      <c r="A9" s="50" t="s">
        <v>63</v>
      </c>
      <c r="B9" s="43" t="s">
        <v>64</v>
      </c>
      <c r="C9" s="43" t="s">
        <v>65</v>
      </c>
      <c r="D9" s="49" t="s">
        <v>66</v>
      </c>
      <c r="E9" s="44" t="s">
        <v>67</v>
      </c>
      <c r="F9" s="44" t="s">
        <v>108</v>
      </c>
      <c r="G9" s="44" t="s">
        <v>241</v>
      </c>
      <c r="H9" s="51" t="s">
        <v>117</v>
      </c>
      <c r="I9" s="44" t="s">
        <v>118</v>
      </c>
      <c r="J9" s="48" t="str">
        <f>IF(K9&lt;6,"Moderado (3)",IF(K9&lt;12,"Mayor (4)","Catastrófico (5)"))</f>
        <v>Mayor (4)</v>
      </c>
      <c r="K9" s="46">
        <f>COUNTIF('Criterios impacto 4'!H2:H20,"SI")</f>
        <v>11</v>
      </c>
      <c r="L9" s="41" t="str">
        <f>VLOOKUP(CONCATENATE(I9,J9),Parámetros!$A$56:$B$80,2,FALSE)</f>
        <v>Extremo (20)</v>
      </c>
      <c r="M9" s="20" t="s">
        <v>71</v>
      </c>
      <c r="N9" s="20" t="s">
        <v>72</v>
      </c>
      <c r="O9" s="20" t="s">
        <v>119</v>
      </c>
      <c r="P9" s="20" t="s">
        <v>120</v>
      </c>
      <c r="Q9" s="20" t="s">
        <v>121</v>
      </c>
      <c r="R9" s="20" t="s">
        <v>122</v>
      </c>
      <c r="S9" s="20" t="s">
        <v>123</v>
      </c>
      <c r="T9" s="20" t="s">
        <v>124</v>
      </c>
      <c r="U9" s="16">
        <v>15</v>
      </c>
      <c r="V9" s="16">
        <v>15</v>
      </c>
      <c r="W9" s="16">
        <v>15</v>
      </c>
      <c r="X9" s="16">
        <v>15</v>
      </c>
      <c r="Y9" s="16">
        <v>15</v>
      </c>
      <c r="Z9" s="16">
        <v>15</v>
      </c>
      <c r="AA9" s="16">
        <v>10</v>
      </c>
      <c r="AB9" s="16">
        <f t="shared" si="0"/>
        <v>100</v>
      </c>
      <c r="AC9" s="16" t="str">
        <f t="shared" si="3"/>
        <v>Fuerte</v>
      </c>
      <c r="AD9" s="16" t="s">
        <v>79</v>
      </c>
      <c r="AE9" s="16" t="str">
        <f>VLOOKUP(CONCATENATE(AC9,AD9),Parámetros!$A$2:$B$10,2,FALSE)</f>
        <v>Fuerte</v>
      </c>
      <c r="AF9" s="16">
        <f t="shared" si="2"/>
        <v>100</v>
      </c>
      <c r="AG9" s="51" t="str">
        <f>_xlfn.IFS(AVERAGE(AF9:AF10)=100,"Fuerte",AVERAGE(AF9:AF10)&lt;50,"Débil",AVERAGE(AF9:AF10)&gt;=50,"Moderado")</f>
        <v>Fuerte</v>
      </c>
      <c r="AH9" s="20" t="s">
        <v>80</v>
      </c>
      <c r="AI9" s="20" t="s">
        <v>81</v>
      </c>
      <c r="AJ9" s="16">
        <v>2</v>
      </c>
      <c r="AK9" s="16">
        <v>0</v>
      </c>
      <c r="AL9" s="53" t="s">
        <v>70</v>
      </c>
      <c r="AM9" s="53" t="s">
        <v>83</v>
      </c>
      <c r="AN9" s="54" t="str">
        <f>VLOOKUP(CONCATENATE(AL9,AM9),Parámetros!$A$56:$B$80,2,FALSE)</f>
        <v>Extremo (12)</v>
      </c>
      <c r="AO9" s="50" t="s">
        <v>84</v>
      </c>
      <c r="AP9" s="21" t="s">
        <v>125</v>
      </c>
      <c r="AQ9" s="20" t="s">
        <v>72</v>
      </c>
      <c r="AR9" s="58">
        <v>2025</v>
      </c>
      <c r="AS9" s="26" t="s">
        <v>126</v>
      </c>
      <c r="AT9" s="44"/>
      <c r="AU9" s="52" t="s">
        <v>88</v>
      </c>
      <c r="AV9" s="11"/>
      <c r="AW9" s="11"/>
      <c r="AX9" s="11"/>
      <c r="AY9" s="11"/>
      <c r="AZ9" s="11"/>
      <c r="BA9" s="11"/>
      <c r="BB9" s="11"/>
      <c r="BC9" s="11"/>
    </row>
    <row r="10" spans="1:55" s="17" customFormat="1" ht="153.75" customHeight="1" x14ac:dyDescent="0.25">
      <c r="A10" s="50"/>
      <c r="B10" s="43"/>
      <c r="C10" s="43"/>
      <c r="D10" s="49"/>
      <c r="E10" s="44"/>
      <c r="F10" s="44"/>
      <c r="G10" s="44"/>
      <c r="H10" s="51"/>
      <c r="I10" s="44"/>
      <c r="J10" s="48"/>
      <c r="K10" s="46"/>
      <c r="L10" s="41"/>
      <c r="M10" s="20" t="s">
        <v>100</v>
      </c>
      <c r="N10" s="20" t="s">
        <v>72</v>
      </c>
      <c r="O10" s="20" t="s">
        <v>102</v>
      </c>
      <c r="P10" s="20" t="s">
        <v>127</v>
      </c>
      <c r="Q10" s="20" t="s">
        <v>128</v>
      </c>
      <c r="R10" s="20" t="s">
        <v>129</v>
      </c>
      <c r="S10" s="20" t="s">
        <v>130</v>
      </c>
      <c r="T10" s="20" t="s">
        <v>131</v>
      </c>
      <c r="U10" s="16">
        <v>15</v>
      </c>
      <c r="V10" s="16">
        <v>15</v>
      </c>
      <c r="W10" s="16">
        <v>15</v>
      </c>
      <c r="X10" s="16">
        <v>15</v>
      </c>
      <c r="Y10" s="16">
        <v>15</v>
      </c>
      <c r="Z10" s="16">
        <v>15</v>
      </c>
      <c r="AA10" s="16">
        <v>10</v>
      </c>
      <c r="AB10" s="16">
        <f t="shared" si="0"/>
        <v>100</v>
      </c>
      <c r="AC10" s="16" t="str">
        <f t="shared" si="3"/>
        <v>Fuerte</v>
      </c>
      <c r="AD10" s="16" t="s">
        <v>79</v>
      </c>
      <c r="AE10" s="16" t="str">
        <f>VLOOKUP(CONCATENATE(AC10,AD10),Parámetros!$A$2:$B$10,2,FALSE)</f>
        <v>Fuerte</v>
      </c>
      <c r="AF10" s="16">
        <f t="shared" si="2"/>
        <v>100</v>
      </c>
      <c r="AG10" s="51"/>
      <c r="AH10" s="20" t="s">
        <v>80</v>
      </c>
      <c r="AI10" s="20" t="s">
        <v>81</v>
      </c>
      <c r="AJ10" s="16">
        <v>2</v>
      </c>
      <c r="AK10" s="16">
        <v>0</v>
      </c>
      <c r="AL10" s="53"/>
      <c r="AM10" s="53"/>
      <c r="AN10" s="54"/>
      <c r="AO10" s="50"/>
      <c r="AP10" s="21" t="s">
        <v>132</v>
      </c>
      <c r="AQ10" s="20" t="s">
        <v>72</v>
      </c>
      <c r="AR10" s="58">
        <v>2025</v>
      </c>
      <c r="AS10" s="22" t="s">
        <v>133</v>
      </c>
      <c r="AT10" s="44"/>
      <c r="AU10" s="52"/>
      <c r="AV10" s="11"/>
      <c r="AW10" s="11"/>
      <c r="AX10" s="11"/>
      <c r="AY10" s="11"/>
      <c r="AZ10" s="11"/>
      <c r="BA10" s="11"/>
      <c r="BB10" s="11"/>
      <c r="BC10" s="11"/>
    </row>
    <row r="11" spans="1:55" s="1" customFormat="1" x14ac:dyDescent="0.2"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O11" s="12"/>
      <c r="AP11" s="14"/>
    </row>
    <row r="12" spans="1:55" s="1" customFormat="1" x14ac:dyDescent="0.2"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O12" s="12"/>
      <c r="AP12" s="14"/>
    </row>
    <row r="13" spans="1:55" x14ac:dyDescent="0.2">
      <c r="A13" s="1"/>
      <c r="B13" s="1"/>
      <c r="C13" s="1"/>
      <c r="D13" s="1"/>
      <c r="E13" s="1"/>
      <c r="F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55" x14ac:dyDescent="0.2">
      <c r="A14" s="1"/>
      <c r="B14" s="1"/>
      <c r="C14" s="1"/>
      <c r="D14" s="1"/>
      <c r="E14" s="1"/>
      <c r="F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55" x14ac:dyDescent="0.2">
      <c r="A15" s="1"/>
      <c r="B15" s="1"/>
      <c r="C15" s="1"/>
      <c r="D15" s="1"/>
      <c r="E15" s="1"/>
      <c r="F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55" x14ac:dyDescent="0.2">
      <c r="A16" s="1"/>
      <c r="B16" s="1"/>
      <c r="C16" s="1"/>
      <c r="D16" s="1"/>
      <c r="E16" s="1"/>
      <c r="F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x14ac:dyDescent="0.2">
      <c r="A17" s="1"/>
      <c r="B17" s="1"/>
      <c r="C17" s="1"/>
      <c r="D17" s="1"/>
      <c r="E17" s="1"/>
      <c r="F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H21" s="1"/>
      <c r="I21" s="1"/>
      <c r="J21" s="1"/>
    </row>
    <row r="22" spans="1:44" x14ac:dyDescent="0.2">
      <c r="A22" s="1"/>
      <c r="B22" s="1"/>
      <c r="C22" s="1"/>
      <c r="D22" s="1"/>
      <c r="E22" s="1"/>
      <c r="F22" s="1"/>
      <c r="H22" s="1"/>
      <c r="I22" s="1"/>
      <c r="J22" s="1"/>
    </row>
    <row r="23" spans="1:44" x14ac:dyDescent="0.2">
      <c r="A23" s="1"/>
      <c r="B23" s="1"/>
      <c r="C23" s="1"/>
      <c r="D23" s="1"/>
      <c r="E23" s="1"/>
      <c r="F23" s="1"/>
      <c r="H23" s="1"/>
      <c r="I23" s="1"/>
      <c r="J23" s="1"/>
    </row>
    <row r="24" spans="1:44" x14ac:dyDescent="0.2">
      <c r="A24" s="1"/>
      <c r="B24" s="1"/>
      <c r="C24" s="1"/>
      <c r="D24" s="1"/>
      <c r="E24" s="1"/>
      <c r="F24" s="1"/>
      <c r="H24" s="1"/>
      <c r="I24" s="1"/>
      <c r="J24" s="1"/>
    </row>
  </sheetData>
  <sheetProtection selectLockedCells="1"/>
  <protectedRanges>
    <protectedRange sqref="R9:R10" name="Rango2_2"/>
    <protectedRange sqref="O9" name="Rango2_3"/>
  </protectedRanges>
  <mergeCells count="43">
    <mergeCell ref="L9:L10"/>
    <mergeCell ref="D9:D10"/>
    <mergeCell ref="C9:C10"/>
    <mergeCell ref="B9:B10"/>
    <mergeCell ref="K9:K10"/>
    <mergeCell ref="B6:B7"/>
    <mergeCell ref="AR6:AR7"/>
    <mergeCell ref="AU9:AU10"/>
    <mergeCell ref="AO9:AO10"/>
    <mergeCell ref="AG9:AG10"/>
    <mergeCell ref="AL9:AL10"/>
    <mergeCell ref="AM9:AM10"/>
    <mergeCell ref="AN9:AN10"/>
    <mergeCell ref="AT8:AT10"/>
    <mergeCell ref="AU6:AU7"/>
    <mergeCell ref="AM6:AM7"/>
    <mergeCell ref="AL6:AL7"/>
    <mergeCell ref="AN6:AN7"/>
    <mergeCell ref="AS6:AS7"/>
    <mergeCell ref="AT6:AT7"/>
    <mergeCell ref="A9:A10"/>
    <mergeCell ref="F9:F10"/>
    <mergeCell ref="E9:E10"/>
    <mergeCell ref="J9:J10"/>
    <mergeCell ref="I9:I10"/>
    <mergeCell ref="H9:H10"/>
    <mergeCell ref="G9:G10"/>
    <mergeCell ref="L6:L7"/>
    <mergeCell ref="AP6:AP7"/>
    <mergeCell ref="AO6:AO7"/>
    <mergeCell ref="AQ6:AQ7"/>
    <mergeCell ref="A2:D2"/>
    <mergeCell ref="K6:K7"/>
    <mergeCell ref="F3:H3"/>
    <mergeCell ref="A6:A7"/>
    <mergeCell ref="H5:H7"/>
    <mergeCell ref="I6:I7"/>
    <mergeCell ref="J6:J7"/>
    <mergeCell ref="D6:D7"/>
    <mergeCell ref="G6:G7"/>
    <mergeCell ref="F6:F7"/>
    <mergeCell ref="E6:E7"/>
    <mergeCell ref="C6:C7"/>
  </mergeCells>
  <conditionalFormatting sqref="K5:K6">
    <cfRule type="containsText" dxfId="13" priority="2" operator="containsText" text="❌">
      <formula>NOT(ISERROR(SEARCH(("❌"),(K5))))</formula>
    </cfRule>
  </conditionalFormatting>
  <conditionalFormatting sqref="K8:K9">
    <cfRule type="containsText" dxfId="12" priority="1" operator="containsText" text="❌">
      <formula>NOT(ISERROR(SEARCH(("❌"),(K8))))</formula>
    </cfRule>
  </conditionalFormatting>
  <conditionalFormatting sqref="L5:L6 L8:L9">
    <cfRule type="containsText" dxfId="11" priority="15" operator="containsText" text="Bajo">
      <formula>NOT(ISERROR(SEARCH("Bajo",L5)))</formula>
    </cfRule>
    <cfRule type="containsText" dxfId="10" priority="16" operator="containsText" text="Moderado">
      <formula>NOT(ISERROR(SEARCH("Moderado",L5)))</formula>
    </cfRule>
    <cfRule type="containsText" dxfId="9" priority="17" operator="containsText" text="Alto">
      <formula>NOT(ISERROR(SEARCH("Alto",L5)))</formula>
    </cfRule>
    <cfRule type="containsText" dxfId="8" priority="18" operator="containsText" text="Extremo">
      <formula>NOT(ISERROR(SEARCH("Extremo",L5)))</formula>
    </cfRule>
  </conditionalFormatting>
  <conditionalFormatting sqref="AN5:AN6">
    <cfRule type="containsText" dxfId="7" priority="11" operator="containsText" text="Alto">
      <formula>NOT(ISERROR(SEARCH("Alto",AN5)))</formula>
    </cfRule>
    <cfRule type="containsText" dxfId="6" priority="12" operator="containsText" text="Moderado">
      <formula>NOT(ISERROR(SEARCH("Moderado",AN5)))</formula>
    </cfRule>
    <cfRule type="containsText" dxfId="5" priority="13" operator="containsText" text="Bajo">
      <formula>NOT(ISERROR(SEARCH("Bajo",AN5)))</formula>
    </cfRule>
    <cfRule type="containsText" dxfId="4" priority="14" operator="containsText" text="Extremo">
      <formula>NOT(ISERROR(SEARCH("Extremo",AN5)))</formula>
    </cfRule>
  </conditionalFormatting>
  <conditionalFormatting sqref="AN8:AN9">
    <cfRule type="containsText" dxfId="3" priority="4" operator="containsText" text="Alto">
      <formula>NOT(ISERROR(SEARCH("Alto",AN8)))</formula>
    </cfRule>
    <cfRule type="containsText" dxfId="2" priority="5" operator="containsText" text="Moderado">
      <formula>NOT(ISERROR(SEARCH("Moderado",AN8)))</formula>
    </cfRule>
    <cfRule type="containsText" dxfId="1" priority="6" operator="containsText" text="Bajo">
      <formula>NOT(ISERROR(SEARCH("Bajo",AN8)))</formula>
    </cfRule>
    <cfRule type="containsText" dxfId="0" priority="7" operator="containsText" text="Extremo">
      <formula>NOT(ISERROR(SEARCH("Extremo",AN8)))</formula>
    </cfRule>
  </conditionalFormatting>
  <pageMargins left="0.19685039370078741" right="0.19685039370078741" top="1.2204724409448819" bottom="0.19685039370078741" header="0.31496062992125984" footer="0.31496062992125984"/>
  <pageSetup paperSize="119" scale="60" orientation="landscape" r:id="rId1"/>
  <headerFooter>
    <oddHeader>&amp;C&amp;G
MATRIZ DE RIESGOS DEL PROCESO DE ADQUISICIÓN DE BIENES Y SERVICIOS VIGENCIA 2019</oddHeader>
    <oddFooter>&amp;C&amp;"Arial,Normal"&amp;10Página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Parámetros!$A$40:$A$44</xm:f>
          </x14:formula1>
          <xm:sqref>I8:I9 I5:I6 AL5:AL6 AL8:AL9</xm:sqref>
        </x14:dataValidation>
        <x14:dataValidation type="list" allowBlank="1" showInputMessage="1" showErrorMessage="1" xr:uid="{00000000-0002-0000-0000-000001000000}">
          <x14:formula1>
            <xm:f>Parámetros!$A$47:$A$51</xm:f>
          </x14:formula1>
          <xm:sqref>AM5:AM6 AM8:AM9</xm:sqref>
        </x14:dataValidation>
        <x14:dataValidation type="list" allowBlank="1" showInputMessage="1" showErrorMessage="1" xr:uid="{00000000-0002-0000-0000-000002000000}">
          <x14:formula1>
            <xm:f>Parámetros!$A$99:$A$115</xm:f>
          </x14:formula1>
          <xm:sqref>A9 A5</xm:sqref>
        </x14:dataValidation>
        <x14:dataValidation type="list" allowBlank="1" showInputMessage="1" showErrorMessage="1" xr:uid="{00000000-0002-0000-0000-000003000000}">
          <x14:formula1>
            <xm:f>Parámetros!$A$93:$A$96</xm:f>
          </x14:formula1>
          <xm:sqref>AO5:AO6 AO8:AO9 AO11:AO1048576</xm:sqref>
        </x14:dataValidation>
        <x14:dataValidation type="list" allowBlank="1" showInputMessage="1" showErrorMessage="1" xr:uid="{00000000-0002-0000-0000-000004000000}">
          <x14:formula1>
            <xm:f>Parámetros!$A$84:$A$85</xm:f>
          </x14:formula1>
          <xm:sqref>AH5:AH10</xm:sqref>
        </x14:dataValidation>
        <x14:dataValidation type="list" allowBlank="1" showInputMessage="1" showErrorMessage="1" xr:uid="{00000000-0002-0000-0000-000005000000}">
          <x14:formula1>
            <xm:f>Parámetros!$B$84:$B$86</xm:f>
          </x14:formula1>
          <xm:sqref>AI5:AI10</xm:sqref>
        </x14:dataValidation>
        <x14:dataValidation type="list" allowBlank="1" showInputMessage="1" showErrorMessage="1" xr:uid="{00000000-0002-0000-0000-000006000000}">
          <x14:formula1>
            <xm:f>Parámetros!$A$118:$A$120</xm:f>
          </x14:formula1>
          <xm:sqref>AD5:AD10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582A-C23F-46B7-8929-F70CDFE0905E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7"/>
  </cols>
  <sheetData>
    <row r="1" spans="1:12" ht="18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2" x14ac:dyDescent="0.2">
      <c r="A2" s="56" t="s">
        <v>1</v>
      </c>
      <c r="B2" s="56"/>
      <c r="C2" s="56"/>
      <c r="D2" s="56"/>
      <c r="E2" s="56"/>
      <c r="F2" s="56"/>
      <c r="G2" s="56"/>
      <c r="H2" s="28" t="s">
        <v>2</v>
      </c>
    </row>
    <row r="3" spans="1:12" x14ac:dyDescent="0.2">
      <c r="A3" s="56" t="s">
        <v>3</v>
      </c>
      <c r="B3" s="56"/>
      <c r="C3" s="56"/>
      <c r="D3" s="56"/>
      <c r="E3" s="56"/>
      <c r="F3" s="56"/>
      <c r="G3" s="56"/>
      <c r="H3" s="28" t="s">
        <v>4</v>
      </c>
    </row>
    <row r="4" spans="1:12" x14ac:dyDescent="0.2">
      <c r="A4" s="56" t="s">
        <v>5</v>
      </c>
      <c r="B4" s="56"/>
      <c r="C4" s="56"/>
      <c r="D4" s="56"/>
      <c r="E4" s="56"/>
      <c r="F4" s="56"/>
      <c r="G4" s="56"/>
      <c r="H4" s="28" t="s">
        <v>4</v>
      </c>
    </row>
    <row r="5" spans="1:12" x14ac:dyDescent="0.2">
      <c r="A5" s="56" t="s">
        <v>6</v>
      </c>
      <c r="B5" s="56"/>
      <c r="C5" s="56"/>
      <c r="D5" s="56"/>
      <c r="E5" s="56"/>
      <c r="F5" s="56"/>
      <c r="G5" s="56"/>
      <c r="H5" s="28" t="s">
        <v>2</v>
      </c>
    </row>
    <row r="6" spans="1:12" x14ac:dyDescent="0.2">
      <c r="A6" s="56" t="s">
        <v>7</v>
      </c>
      <c r="B6" s="56"/>
      <c r="C6" s="56"/>
      <c r="D6" s="56"/>
      <c r="E6" s="56"/>
      <c r="F6" s="56"/>
      <c r="G6" s="56"/>
      <c r="H6" s="28" t="s">
        <v>4</v>
      </c>
    </row>
    <row r="7" spans="1:12" x14ac:dyDescent="0.2">
      <c r="A7" s="56" t="s">
        <v>8</v>
      </c>
      <c r="B7" s="56"/>
      <c r="C7" s="56"/>
      <c r="D7" s="56"/>
      <c r="E7" s="56"/>
      <c r="F7" s="56"/>
      <c r="G7" s="56"/>
      <c r="H7" s="28" t="s">
        <v>4</v>
      </c>
    </row>
    <row r="8" spans="1:12" x14ac:dyDescent="0.2">
      <c r="A8" s="56" t="s">
        <v>9</v>
      </c>
      <c r="B8" s="56"/>
      <c r="C8" s="56"/>
      <c r="D8" s="56"/>
      <c r="E8" s="56"/>
      <c r="F8" s="56"/>
      <c r="G8" s="56"/>
      <c r="H8" s="28" t="s">
        <v>4</v>
      </c>
    </row>
    <row r="9" spans="1:12" x14ac:dyDescent="0.2">
      <c r="A9" s="56" t="s">
        <v>10</v>
      </c>
      <c r="B9" s="56"/>
      <c r="C9" s="56"/>
      <c r="D9" s="56"/>
      <c r="E9" s="56"/>
      <c r="F9" s="56"/>
      <c r="G9" s="56"/>
      <c r="H9" s="28" t="s">
        <v>2</v>
      </c>
    </row>
    <row r="10" spans="1:12" x14ac:dyDescent="0.2">
      <c r="A10" s="56" t="s">
        <v>11</v>
      </c>
      <c r="B10" s="56"/>
      <c r="C10" s="56"/>
      <c r="D10" s="56"/>
      <c r="E10" s="56"/>
      <c r="F10" s="56"/>
      <c r="G10" s="56"/>
      <c r="H10" s="28" t="s">
        <v>2</v>
      </c>
    </row>
    <row r="11" spans="1:12" x14ac:dyDescent="0.2">
      <c r="A11" s="56" t="s">
        <v>12</v>
      </c>
      <c r="B11" s="56"/>
      <c r="C11" s="56"/>
      <c r="D11" s="56"/>
      <c r="E11" s="56"/>
      <c r="F11" s="56"/>
      <c r="G11" s="56"/>
      <c r="H11" s="28" t="s">
        <v>4</v>
      </c>
    </row>
    <row r="12" spans="1:12" x14ac:dyDescent="0.2">
      <c r="A12" s="56" t="s">
        <v>13</v>
      </c>
      <c r="B12" s="56"/>
      <c r="C12" s="56"/>
      <c r="D12" s="56"/>
      <c r="E12" s="56"/>
      <c r="F12" s="56"/>
      <c r="G12" s="56"/>
      <c r="H12" s="28" t="s">
        <v>4</v>
      </c>
    </row>
    <row r="13" spans="1:12" x14ac:dyDescent="0.2">
      <c r="A13" s="56" t="s">
        <v>14</v>
      </c>
      <c r="B13" s="56"/>
      <c r="C13" s="56"/>
      <c r="D13" s="56"/>
      <c r="E13" s="56"/>
      <c r="F13" s="56"/>
      <c r="G13" s="56"/>
      <c r="H13" s="28" t="s">
        <v>4</v>
      </c>
      <c r="L13" s="27" t="s">
        <v>4</v>
      </c>
    </row>
    <row r="14" spans="1:12" x14ac:dyDescent="0.2">
      <c r="A14" s="56" t="s">
        <v>15</v>
      </c>
      <c r="B14" s="56"/>
      <c r="C14" s="56"/>
      <c r="D14" s="56"/>
      <c r="E14" s="56"/>
      <c r="F14" s="56"/>
      <c r="G14" s="56"/>
      <c r="H14" s="28" t="s">
        <v>4</v>
      </c>
      <c r="L14" s="27" t="s">
        <v>2</v>
      </c>
    </row>
    <row r="15" spans="1:12" x14ac:dyDescent="0.2">
      <c r="A15" s="56" t="s">
        <v>16</v>
      </c>
      <c r="B15" s="56"/>
      <c r="C15" s="56"/>
      <c r="D15" s="56"/>
      <c r="E15" s="56"/>
      <c r="F15" s="56"/>
      <c r="G15" s="56"/>
      <c r="H15" s="28" t="s">
        <v>4</v>
      </c>
    </row>
    <row r="16" spans="1:12" x14ac:dyDescent="0.2">
      <c r="A16" s="56" t="s">
        <v>17</v>
      </c>
      <c r="B16" s="56"/>
      <c r="C16" s="56"/>
      <c r="D16" s="56"/>
      <c r="E16" s="56"/>
      <c r="F16" s="56"/>
      <c r="G16" s="56"/>
      <c r="H16" s="28" t="s">
        <v>2</v>
      </c>
    </row>
    <row r="17" spans="1:8" x14ac:dyDescent="0.2">
      <c r="A17" s="56" t="s">
        <v>18</v>
      </c>
      <c r="B17" s="56"/>
      <c r="C17" s="56"/>
      <c r="D17" s="56"/>
      <c r="E17" s="56"/>
      <c r="F17" s="56"/>
      <c r="G17" s="56"/>
      <c r="H17" s="28" t="s">
        <v>2</v>
      </c>
    </row>
    <row r="18" spans="1:8" x14ac:dyDescent="0.2">
      <c r="A18" s="56" t="s">
        <v>19</v>
      </c>
      <c r="B18" s="56"/>
      <c r="C18" s="56"/>
      <c r="D18" s="56"/>
      <c r="E18" s="56"/>
      <c r="F18" s="56"/>
      <c r="G18" s="56"/>
      <c r="H18" s="28" t="s">
        <v>2</v>
      </c>
    </row>
    <row r="19" spans="1:8" x14ac:dyDescent="0.2">
      <c r="A19" s="56" t="s">
        <v>20</v>
      </c>
      <c r="B19" s="56"/>
      <c r="C19" s="56"/>
      <c r="D19" s="56"/>
      <c r="E19" s="56"/>
      <c r="F19" s="56"/>
      <c r="G19" s="56"/>
      <c r="H19" s="28" t="s">
        <v>4</v>
      </c>
    </row>
    <row r="20" spans="1:8" x14ac:dyDescent="0.2">
      <c r="A20" s="56" t="s">
        <v>21</v>
      </c>
      <c r="B20" s="56"/>
      <c r="C20" s="56"/>
      <c r="D20" s="56"/>
      <c r="E20" s="56"/>
      <c r="F20" s="56"/>
      <c r="G20" s="56"/>
      <c r="H20" s="28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BE491365-9DC4-4746-9AE6-638052BA3C4D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E9F6-D913-4D45-9A9F-1A0A786D669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7"/>
  </cols>
  <sheetData>
    <row r="1" spans="1:12" ht="18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2" x14ac:dyDescent="0.2">
      <c r="A2" s="56" t="s">
        <v>1</v>
      </c>
      <c r="B2" s="56"/>
      <c r="C2" s="56"/>
      <c r="D2" s="56"/>
      <c r="E2" s="56"/>
      <c r="F2" s="56"/>
      <c r="G2" s="56"/>
      <c r="H2" s="28" t="s">
        <v>2</v>
      </c>
    </row>
    <row r="3" spans="1:12" x14ac:dyDescent="0.2">
      <c r="A3" s="56" t="s">
        <v>3</v>
      </c>
      <c r="B3" s="56"/>
      <c r="C3" s="56"/>
      <c r="D3" s="56"/>
      <c r="E3" s="56"/>
      <c r="F3" s="56"/>
      <c r="G3" s="56"/>
      <c r="H3" s="28" t="s">
        <v>2</v>
      </c>
    </row>
    <row r="4" spans="1:12" x14ac:dyDescent="0.2">
      <c r="A4" s="56" t="s">
        <v>5</v>
      </c>
      <c r="B4" s="56"/>
      <c r="C4" s="56"/>
      <c r="D4" s="56"/>
      <c r="E4" s="56"/>
      <c r="F4" s="56"/>
      <c r="G4" s="56"/>
      <c r="H4" s="28" t="s">
        <v>2</v>
      </c>
    </row>
    <row r="5" spans="1:12" x14ac:dyDescent="0.2">
      <c r="A5" s="56" t="s">
        <v>6</v>
      </c>
      <c r="B5" s="56"/>
      <c r="C5" s="56"/>
      <c r="D5" s="56"/>
      <c r="E5" s="56"/>
      <c r="F5" s="56"/>
      <c r="G5" s="56"/>
      <c r="H5" s="28" t="s">
        <v>2</v>
      </c>
    </row>
    <row r="6" spans="1:12" x14ac:dyDescent="0.2">
      <c r="A6" s="56" t="s">
        <v>7</v>
      </c>
      <c r="B6" s="56"/>
      <c r="C6" s="56"/>
      <c r="D6" s="56"/>
      <c r="E6" s="56"/>
      <c r="F6" s="56"/>
      <c r="G6" s="56"/>
      <c r="H6" s="28" t="s">
        <v>2</v>
      </c>
    </row>
    <row r="7" spans="1:12" x14ac:dyDescent="0.2">
      <c r="A7" s="56" t="s">
        <v>8</v>
      </c>
      <c r="B7" s="56"/>
      <c r="C7" s="56"/>
      <c r="D7" s="56"/>
      <c r="E7" s="56"/>
      <c r="F7" s="56"/>
      <c r="G7" s="56"/>
      <c r="H7" s="28" t="s">
        <v>2</v>
      </c>
    </row>
    <row r="8" spans="1:12" x14ac:dyDescent="0.2">
      <c r="A8" s="56" t="s">
        <v>9</v>
      </c>
      <c r="B8" s="56"/>
      <c r="C8" s="56"/>
      <c r="D8" s="56"/>
      <c r="E8" s="56"/>
      <c r="F8" s="56"/>
      <c r="G8" s="56"/>
      <c r="H8" s="28" t="s">
        <v>4</v>
      </c>
    </row>
    <row r="9" spans="1:12" x14ac:dyDescent="0.2">
      <c r="A9" s="56" t="s">
        <v>10</v>
      </c>
      <c r="B9" s="56"/>
      <c r="C9" s="56"/>
      <c r="D9" s="56"/>
      <c r="E9" s="56"/>
      <c r="F9" s="56"/>
      <c r="G9" s="56"/>
      <c r="H9" s="28" t="s">
        <v>2</v>
      </c>
    </row>
    <row r="10" spans="1:12" x14ac:dyDescent="0.2">
      <c r="A10" s="56" t="s">
        <v>11</v>
      </c>
      <c r="B10" s="56"/>
      <c r="C10" s="56"/>
      <c r="D10" s="56"/>
      <c r="E10" s="56"/>
      <c r="F10" s="56"/>
      <c r="G10" s="56"/>
      <c r="H10" s="28" t="s">
        <v>2</v>
      </c>
    </row>
    <row r="11" spans="1:12" x14ac:dyDescent="0.2">
      <c r="A11" s="56" t="s">
        <v>12</v>
      </c>
      <c r="B11" s="56"/>
      <c r="C11" s="56"/>
      <c r="D11" s="56"/>
      <c r="E11" s="56"/>
      <c r="F11" s="56"/>
      <c r="G11" s="56"/>
      <c r="H11" s="28" t="s">
        <v>4</v>
      </c>
    </row>
    <row r="12" spans="1:12" x14ac:dyDescent="0.2">
      <c r="A12" s="56" t="s">
        <v>13</v>
      </c>
      <c r="B12" s="56"/>
      <c r="C12" s="56"/>
      <c r="D12" s="56"/>
      <c r="E12" s="56"/>
      <c r="F12" s="56"/>
      <c r="G12" s="56"/>
      <c r="H12" s="28" t="s">
        <v>4</v>
      </c>
    </row>
    <row r="13" spans="1:12" x14ac:dyDescent="0.2">
      <c r="A13" s="56" t="s">
        <v>14</v>
      </c>
      <c r="B13" s="56"/>
      <c r="C13" s="56"/>
      <c r="D13" s="56"/>
      <c r="E13" s="56"/>
      <c r="F13" s="56"/>
      <c r="G13" s="56"/>
      <c r="H13" s="28" t="s">
        <v>4</v>
      </c>
      <c r="L13" s="27" t="s">
        <v>4</v>
      </c>
    </row>
    <row r="14" spans="1:12" x14ac:dyDescent="0.2">
      <c r="A14" s="56" t="s">
        <v>15</v>
      </c>
      <c r="B14" s="56"/>
      <c r="C14" s="56"/>
      <c r="D14" s="56"/>
      <c r="E14" s="56"/>
      <c r="F14" s="56"/>
      <c r="G14" s="56"/>
      <c r="H14" s="28" t="s">
        <v>4</v>
      </c>
      <c r="L14" s="27" t="s">
        <v>2</v>
      </c>
    </row>
    <row r="15" spans="1:12" x14ac:dyDescent="0.2">
      <c r="A15" s="56" t="s">
        <v>16</v>
      </c>
      <c r="B15" s="56"/>
      <c r="C15" s="56"/>
      <c r="D15" s="56"/>
      <c r="E15" s="56"/>
      <c r="F15" s="56"/>
      <c r="G15" s="56"/>
      <c r="H15" s="28" t="s">
        <v>4</v>
      </c>
    </row>
    <row r="16" spans="1:12" x14ac:dyDescent="0.2">
      <c r="A16" s="56" t="s">
        <v>17</v>
      </c>
      <c r="B16" s="56"/>
      <c r="C16" s="56"/>
      <c r="D16" s="56"/>
      <c r="E16" s="56"/>
      <c r="F16" s="56"/>
      <c r="G16" s="56"/>
      <c r="H16" s="28" t="s">
        <v>2</v>
      </c>
    </row>
    <row r="17" spans="1:8" x14ac:dyDescent="0.2">
      <c r="A17" s="56" t="s">
        <v>18</v>
      </c>
      <c r="B17" s="56"/>
      <c r="C17" s="56"/>
      <c r="D17" s="56"/>
      <c r="E17" s="56"/>
      <c r="F17" s="56"/>
      <c r="G17" s="56"/>
      <c r="H17" s="28" t="s">
        <v>2</v>
      </c>
    </row>
    <row r="18" spans="1:8" x14ac:dyDescent="0.2">
      <c r="A18" s="56" t="s">
        <v>19</v>
      </c>
      <c r="B18" s="56"/>
      <c r="C18" s="56"/>
      <c r="D18" s="56"/>
      <c r="E18" s="56"/>
      <c r="F18" s="56"/>
      <c r="G18" s="56"/>
      <c r="H18" s="28" t="s">
        <v>2</v>
      </c>
    </row>
    <row r="19" spans="1:8" x14ac:dyDescent="0.2">
      <c r="A19" s="56" t="s">
        <v>20</v>
      </c>
      <c r="B19" s="56"/>
      <c r="C19" s="56"/>
      <c r="D19" s="56"/>
      <c r="E19" s="56"/>
      <c r="F19" s="56"/>
      <c r="G19" s="56"/>
      <c r="H19" s="28" t="s">
        <v>4</v>
      </c>
    </row>
    <row r="20" spans="1:8" x14ac:dyDescent="0.2">
      <c r="A20" s="56" t="s">
        <v>21</v>
      </c>
      <c r="B20" s="56"/>
      <c r="C20" s="56"/>
      <c r="D20" s="56"/>
      <c r="E20" s="56"/>
      <c r="F20" s="56"/>
      <c r="G20" s="56"/>
      <c r="H20" s="28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FB3EA6F-C722-4ADC-9C57-6AE1CDAA2333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09BB-EABA-4C33-8DEB-2D25E40D446B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7"/>
  </cols>
  <sheetData>
    <row r="1" spans="1:12" ht="18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2" x14ac:dyDescent="0.2">
      <c r="A2" s="56" t="s">
        <v>1</v>
      </c>
      <c r="B2" s="56"/>
      <c r="C2" s="56"/>
      <c r="D2" s="56"/>
      <c r="E2" s="56"/>
      <c r="F2" s="56"/>
      <c r="G2" s="56"/>
      <c r="H2" s="28" t="s">
        <v>2</v>
      </c>
    </row>
    <row r="3" spans="1:12" x14ac:dyDescent="0.2">
      <c r="A3" s="56" t="s">
        <v>3</v>
      </c>
      <c r="B3" s="56"/>
      <c r="C3" s="56"/>
      <c r="D3" s="56"/>
      <c r="E3" s="56"/>
      <c r="F3" s="56"/>
      <c r="G3" s="56"/>
      <c r="H3" s="28" t="s">
        <v>2</v>
      </c>
    </row>
    <row r="4" spans="1:12" x14ac:dyDescent="0.2">
      <c r="A4" s="56" t="s">
        <v>5</v>
      </c>
      <c r="B4" s="56"/>
      <c r="C4" s="56"/>
      <c r="D4" s="56"/>
      <c r="E4" s="56"/>
      <c r="F4" s="56"/>
      <c r="G4" s="56"/>
      <c r="H4" s="28" t="s">
        <v>2</v>
      </c>
    </row>
    <row r="5" spans="1:12" x14ac:dyDescent="0.2">
      <c r="A5" s="56" t="s">
        <v>6</v>
      </c>
      <c r="B5" s="56"/>
      <c r="C5" s="56"/>
      <c r="D5" s="56"/>
      <c r="E5" s="56"/>
      <c r="F5" s="56"/>
      <c r="G5" s="56"/>
      <c r="H5" s="28" t="s">
        <v>2</v>
      </c>
    </row>
    <row r="6" spans="1:12" x14ac:dyDescent="0.2">
      <c r="A6" s="56" t="s">
        <v>7</v>
      </c>
      <c r="B6" s="56"/>
      <c r="C6" s="56"/>
      <c r="D6" s="56"/>
      <c r="E6" s="56"/>
      <c r="F6" s="56"/>
      <c r="G6" s="56"/>
      <c r="H6" s="28" t="s">
        <v>4</v>
      </c>
    </row>
    <row r="7" spans="1:12" x14ac:dyDescent="0.2">
      <c r="A7" s="56" t="s">
        <v>8</v>
      </c>
      <c r="B7" s="56"/>
      <c r="C7" s="56"/>
      <c r="D7" s="56"/>
      <c r="E7" s="56"/>
      <c r="F7" s="56"/>
      <c r="G7" s="56"/>
      <c r="H7" s="28" t="s">
        <v>2</v>
      </c>
    </row>
    <row r="8" spans="1:12" x14ac:dyDescent="0.2">
      <c r="A8" s="56" t="s">
        <v>9</v>
      </c>
      <c r="B8" s="56"/>
      <c r="C8" s="56"/>
      <c r="D8" s="56"/>
      <c r="E8" s="56"/>
      <c r="F8" s="56"/>
      <c r="G8" s="56"/>
      <c r="H8" s="28" t="s">
        <v>2</v>
      </c>
    </row>
    <row r="9" spans="1:12" x14ac:dyDescent="0.2">
      <c r="A9" s="56" t="s">
        <v>10</v>
      </c>
      <c r="B9" s="56"/>
      <c r="C9" s="56"/>
      <c r="D9" s="56"/>
      <c r="E9" s="56"/>
      <c r="F9" s="56"/>
      <c r="G9" s="56"/>
      <c r="H9" s="28" t="s">
        <v>2</v>
      </c>
    </row>
    <row r="10" spans="1:12" x14ac:dyDescent="0.2">
      <c r="A10" s="56" t="s">
        <v>11</v>
      </c>
      <c r="B10" s="56"/>
      <c r="C10" s="56"/>
      <c r="D10" s="56"/>
      <c r="E10" s="56"/>
      <c r="F10" s="56"/>
      <c r="G10" s="56"/>
      <c r="H10" s="28" t="s">
        <v>2</v>
      </c>
    </row>
    <row r="11" spans="1:12" x14ac:dyDescent="0.2">
      <c r="A11" s="56" t="s">
        <v>12</v>
      </c>
      <c r="B11" s="56"/>
      <c r="C11" s="56"/>
      <c r="D11" s="56"/>
      <c r="E11" s="56"/>
      <c r="F11" s="56"/>
      <c r="G11" s="56"/>
      <c r="H11" s="28" t="s">
        <v>4</v>
      </c>
    </row>
    <row r="12" spans="1:12" x14ac:dyDescent="0.2">
      <c r="A12" s="56" t="s">
        <v>13</v>
      </c>
      <c r="B12" s="56"/>
      <c r="C12" s="56"/>
      <c r="D12" s="56"/>
      <c r="E12" s="56"/>
      <c r="F12" s="56"/>
      <c r="G12" s="56"/>
      <c r="H12" s="28" t="s">
        <v>4</v>
      </c>
    </row>
    <row r="13" spans="1:12" x14ac:dyDescent="0.2">
      <c r="A13" s="56" t="s">
        <v>14</v>
      </c>
      <c r="B13" s="56"/>
      <c r="C13" s="56"/>
      <c r="D13" s="56"/>
      <c r="E13" s="56"/>
      <c r="F13" s="56"/>
      <c r="G13" s="56"/>
      <c r="H13" s="28" t="s">
        <v>4</v>
      </c>
      <c r="L13" s="27" t="s">
        <v>4</v>
      </c>
    </row>
    <row r="14" spans="1:12" x14ac:dyDescent="0.2">
      <c r="A14" s="56" t="s">
        <v>15</v>
      </c>
      <c r="B14" s="56"/>
      <c r="C14" s="56"/>
      <c r="D14" s="56"/>
      <c r="E14" s="56"/>
      <c r="F14" s="56"/>
      <c r="G14" s="56"/>
      <c r="H14" s="28" t="s">
        <v>4</v>
      </c>
      <c r="L14" s="27" t="s">
        <v>2</v>
      </c>
    </row>
    <row r="15" spans="1:12" x14ac:dyDescent="0.2">
      <c r="A15" s="56" t="s">
        <v>16</v>
      </c>
      <c r="B15" s="56"/>
      <c r="C15" s="56"/>
      <c r="D15" s="56"/>
      <c r="E15" s="56"/>
      <c r="F15" s="56"/>
      <c r="G15" s="56"/>
      <c r="H15" s="28" t="s">
        <v>4</v>
      </c>
    </row>
    <row r="16" spans="1:12" x14ac:dyDescent="0.2">
      <c r="A16" s="56" t="s">
        <v>17</v>
      </c>
      <c r="B16" s="56"/>
      <c r="C16" s="56"/>
      <c r="D16" s="56"/>
      <c r="E16" s="56"/>
      <c r="F16" s="56"/>
      <c r="G16" s="56"/>
      <c r="H16" s="28" t="s">
        <v>2</v>
      </c>
    </row>
    <row r="17" spans="1:8" x14ac:dyDescent="0.2">
      <c r="A17" s="56" t="s">
        <v>18</v>
      </c>
      <c r="B17" s="56"/>
      <c r="C17" s="56"/>
      <c r="D17" s="56"/>
      <c r="E17" s="56"/>
      <c r="F17" s="56"/>
      <c r="G17" s="56"/>
      <c r="H17" s="28" t="s">
        <v>2</v>
      </c>
    </row>
    <row r="18" spans="1:8" x14ac:dyDescent="0.2">
      <c r="A18" s="56" t="s">
        <v>19</v>
      </c>
      <c r="B18" s="56"/>
      <c r="C18" s="56"/>
      <c r="D18" s="56"/>
      <c r="E18" s="56"/>
      <c r="F18" s="56"/>
      <c r="G18" s="56"/>
      <c r="H18" s="28" t="s">
        <v>2</v>
      </c>
    </row>
    <row r="19" spans="1:8" x14ac:dyDescent="0.2">
      <c r="A19" s="56" t="s">
        <v>20</v>
      </c>
      <c r="B19" s="56"/>
      <c r="C19" s="56"/>
      <c r="D19" s="56"/>
      <c r="E19" s="56"/>
      <c r="F19" s="56"/>
      <c r="G19" s="56"/>
      <c r="H19" s="28" t="s">
        <v>4</v>
      </c>
    </row>
    <row r="20" spans="1:8" x14ac:dyDescent="0.2">
      <c r="A20" s="56" t="s">
        <v>21</v>
      </c>
      <c r="B20" s="56"/>
      <c r="C20" s="56"/>
      <c r="D20" s="56"/>
      <c r="E20" s="56"/>
      <c r="F20" s="56"/>
      <c r="G20" s="56"/>
      <c r="H20" s="28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BA6766F7-B0EA-4370-B1DB-84BAB1F62289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F97E-22C2-48B8-9184-50BB8FA91E7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7"/>
  </cols>
  <sheetData>
    <row r="1" spans="1:12" ht="18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2" x14ac:dyDescent="0.2">
      <c r="A2" s="56" t="s">
        <v>1</v>
      </c>
      <c r="B2" s="56"/>
      <c r="C2" s="56"/>
      <c r="D2" s="56"/>
      <c r="E2" s="56"/>
      <c r="F2" s="56"/>
      <c r="G2" s="56"/>
      <c r="H2" s="28" t="s">
        <v>2</v>
      </c>
    </row>
    <row r="3" spans="1:12" x14ac:dyDescent="0.2">
      <c r="A3" s="56" t="s">
        <v>3</v>
      </c>
      <c r="B3" s="56"/>
      <c r="C3" s="56"/>
      <c r="D3" s="56"/>
      <c r="E3" s="56"/>
      <c r="F3" s="56"/>
      <c r="G3" s="56"/>
      <c r="H3" s="28" t="s">
        <v>2</v>
      </c>
    </row>
    <row r="4" spans="1:12" x14ac:dyDescent="0.2">
      <c r="A4" s="56" t="s">
        <v>5</v>
      </c>
      <c r="B4" s="56"/>
      <c r="C4" s="56"/>
      <c r="D4" s="56"/>
      <c r="E4" s="56"/>
      <c r="F4" s="56"/>
      <c r="G4" s="56"/>
      <c r="H4" s="28" t="s">
        <v>2</v>
      </c>
    </row>
    <row r="5" spans="1:12" x14ac:dyDescent="0.2">
      <c r="A5" s="56" t="s">
        <v>6</v>
      </c>
      <c r="B5" s="56"/>
      <c r="C5" s="56"/>
      <c r="D5" s="56"/>
      <c r="E5" s="56"/>
      <c r="F5" s="56"/>
      <c r="G5" s="56"/>
      <c r="H5" s="28" t="s">
        <v>2</v>
      </c>
    </row>
    <row r="6" spans="1:12" x14ac:dyDescent="0.2">
      <c r="A6" s="56" t="s">
        <v>7</v>
      </c>
      <c r="B6" s="56"/>
      <c r="C6" s="56"/>
      <c r="D6" s="56"/>
      <c r="E6" s="56"/>
      <c r="F6" s="56"/>
      <c r="G6" s="56"/>
      <c r="H6" s="28" t="s">
        <v>4</v>
      </c>
    </row>
    <row r="7" spans="1:12" x14ac:dyDescent="0.2">
      <c r="A7" s="56" t="s">
        <v>8</v>
      </c>
      <c r="B7" s="56"/>
      <c r="C7" s="56"/>
      <c r="D7" s="56"/>
      <c r="E7" s="56"/>
      <c r="F7" s="56"/>
      <c r="G7" s="56"/>
      <c r="H7" s="28" t="s">
        <v>2</v>
      </c>
    </row>
    <row r="8" spans="1:12" x14ac:dyDescent="0.2">
      <c r="A8" s="56" t="s">
        <v>9</v>
      </c>
      <c r="B8" s="56"/>
      <c r="C8" s="56"/>
      <c r="D8" s="56"/>
      <c r="E8" s="56"/>
      <c r="F8" s="56"/>
      <c r="G8" s="56"/>
      <c r="H8" s="28" t="s">
        <v>2</v>
      </c>
    </row>
    <row r="9" spans="1:12" x14ac:dyDescent="0.2">
      <c r="A9" s="56" t="s">
        <v>10</v>
      </c>
      <c r="B9" s="56"/>
      <c r="C9" s="56"/>
      <c r="D9" s="56"/>
      <c r="E9" s="56"/>
      <c r="F9" s="56"/>
      <c r="G9" s="56"/>
      <c r="H9" s="28" t="s">
        <v>2</v>
      </c>
    </row>
    <row r="10" spans="1:12" x14ac:dyDescent="0.2">
      <c r="A10" s="56" t="s">
        <v>11</v>
      </c>
      <c r="B10" s="56"/>
      <c r="C10" s="56"/>
      <c r="D10" s="56"/>
      <c r="E10" s="56"/>
      <c r="F10" s="56"/>
      <c r="G10" s="56"/>
      <c r="H10" s="28" t="s">
        <v>2</v>
      </c>
    </row>
    <row r="11" spans="1:12" x14ac:dyDescent="0.2">
      <c r="A11" s="56" t="s">
        <v>12</v>
      </c>
      <c r="B11" s="56"/>
      <c r="C11" s="56"/>
      <c r="D11" s="56"/>
      <c r="E11" s="56"/>
      <c r="F11" s="56"/>
      <c r="G11" s="56"/>
      <c r="H11" s="28" t="s">
        <v>4</v>
      </c>
    </row>
    <row r="12" spans="1:12" x14ac:dyDescent="0.2">
      <c r="A12" s="56" t="s">
        <v>13</v>
      </c>
      <c r="B12" s="56"/>
      <c r="C12" s="56"/>
      <c r="D12" s="56"/>
      <c r="E12" s="56"/>
      <c r="F12" s="56"/>
      <c r="G12" s="56"/>
      <c r="H12" s="28" t="s">
        <v>4</v>
      </c>
    </row>
    <row r="13" spans="1:12" x14ac:dyDescent="0.2">
      <c r="A13" s="56" t="s">
        <v>14</v>
      </c>
      <c r="B13" s="56"/>
      <c r="C13" s="56"/>
      <c r="D13" s="56"/>
      <c r="E13" s="56"/>
      <c r="F13" s="56"/>
      <c r="G13" s="56"/>
      <c r="H13" s="28" t="s">
        <v>4</v>
      </c>
      <c r="L13" s="27" t="s">
        <v>4</v>
      </c>
    </row>
    <row r="14" spans="1:12" x14ac:dyDescent="0.2">
      <c r="A14" s="56" t="s">
        <v>15</v>
      </c>
      <c r="B14" s="56"/>
      <c r="C14" s="56"/>
      <c r="D14" s="56"/>
      <c r="E14" s="56"/>
      <c r="F14" s="56"/>
      <c r="G14" s="56"/>
      <c r="H14" s="28" t="s">
        <v>4</v>
      </c>
      <c r="L14" s="27" t="s">
        <v>2</v>
      </c>
    </row>
    <row r="15" spans="1:12" x14ac:dyDescent="0.2">
      <c r="A15" s="56" t="s">
        <v>16</v>
      </c>
      <c r="B15" s="56"/>
      <c r="C15" s="56"/>
      <c r="D15" s="56"/>
      <c r="E15" s="56"/>
      <c r="F15" s="56"/>
      <c r="G15" s="56"/>
      <c r="H15" s="28" t="s">
        <v>4</v>
      </c>
    </row>
    <row r="16" spans="1:12" x14ac:dyDescent="0.2">
      <c r="A16" s="56" t="s">
        <v>17</v>
      </c>
      <c r="B16" s="56"/>
      <c r="C16" s="56"/>
      <c r="D16" s="56"/>
      <c r="E16" s="56"/>
      <c r="F16" s="56"/>
      <c r="G16" s="56"/>
      <c r="H16" s="28" t="s">
        <v>2</v>
      </c>
    </row>
    <row r="17" spans="1:8" x14ac:dyDescent="0.2">
      <c r="A17" s="56" t="s">
        <v>18</v>
      </c>
      <c r="B17" s="56"/>
      <c r="C17" s="56"/>
      <c r="D17" s="56"/>
      <c r="E17" s="56"/>
      <c r="F17" s="56"/>
      <c r="G17" s="56"/>
      <c r="H17" s="28" t="s">
        <v>2</v>
      </c>
    </row>
    <row r="18" spans="1:8" x14ac:dyDescent="0.2">
      <c r="A18" s="56" t="s">
        <v>19</v>
      </c>
      <c r="B18" s="56"/>
      <c r="C18" s="56"/>
      <c r="D18" s="56"/>
      <c r="E18" s="56"/>
      <c r="F18" s="56"/>
      <c r="G18" s="56"/>
      <c r="H18" s="28" t="s">
        <v>2</v>
      </c>
    </row>
    <row r="19" spans="1:8" x14ac:dyDescent="0.2">
      <c r="A19" s="56" t="s">
        <v>20</v>
      </c>
      <c r="B19" s="56"/>
      <c r="C19" s="56"/>
      <c r="D19" s="56"/>
      <c r="E19" s="56"/>
      <c r="F19" s="56"/>
      <c r="G19" s="56"/>
      <c r="H19" s="28" t="s">
        <v>4</v>
      </c>
    </row>
    <row r="20" spans="1:8" x14ac:dyDescent="0.2">
      <c r="A20" s="56" t="s">
        <v>21</v>
      </c>
      <c r="B20" s="56"/>
      <c r="C20" s="56"/>
      <c r="D20" s="56"/>
      <c r="E20" s="56"/>
      <c r="F20" s="56"/>
      <c r="G20" s="56"/>
      <c r="H20" s="28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6CCD41EF-712A-4D8D-B3E3-768EB5432903}">
      <formula1>$L$13:$L$14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0" workbookViewId="0">
      <selection activeCell="B15" sqref="B15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134</v>
      </c>
    </row>
    <row r="2" spans="1:2" x14ac:dyDescent="0.25">
      <c r="A2" t="s">
        <v>135</v>
      </c>
      <c r="B2" t="s">
        <v>79</v>
      </c>
    </row>
    <row r="3" spans="1:2" x14ac:dyDescent="0.25">
      <c r="A3" t="s">
        <v>136</v>
      </c>
      <c r="B3" t="s">
        <v>137</v>
      </c>
    </row>
    <row r="4" spans="1:2" x14ac:dyDescent="0.25">
      <c r="A4" t="s">
        <v>138</v>
      </c>
      <c r="B4" t="s">
        <v>139</v>
      </c>
    </row>
    <row r="5" spans="1:2" x14ac:dyDescent="0.25">
      <c r="A5" s="6" t="s">
        <v>140</v>
      </c>
      <c r="B5" t="s">
        <v>137</v>
      </c>
    </row>
    <row r="6" spans="1:2" x14ac:dyDescent="0.25">
      <c r="A6" t="s">
        <v>141</v>
      </c>
      <c r="B6" t="s">
        <v>137</v>
      </c>
    </row>
    <row r="7" spans="1:2" x14ac:dyDescent="0.25">
      <c r="A7" s="6" t="s">
        <v>142</v>
      </c>
      <c r="B7" t="s">
        <v>139</v>
      </c>
    </row>
    <row r="8" spans="1:2" x14ac:dyDescent="0.25">
      <c r="A8" t="s">
        <v>143</v>
      </c>
      <c r="B8" t="s">
        <v>139</v>
      </c>
    </row>
    <row r="9" spans="1:2" x14ac:dyDescent="0.25">
      <c r="A9" s="6" t="s">
        <v>144</v>
      </c>
      <c r="B9" t="s">
        <v>139</v>
      </c>
    </row>
    <row r="10" spans="1:2" x14ac:dyDescent="0.25">
      <c r="A10" t="s">
        <v>145</v>
      </c>
      <c r="B10" t="s">
        <v>139</v>
      </c>
    </row>
    <row r="12" spans="1:2" x14ac:dyDescent="0.25">
      <c r="A12" s="7" t="s">
        <v>51</v>
      </c>
    </row>
    <row r="13" spans="1:2" x14ac:dyDescent="0.25">
      <c r="A13" t="s">
        <v>146</v>
      </c>
      <c r="B13">
        <v>2</v>
      </c>
    </row>
    <row r="14" spans="1:2" x14ac:dyDescent="0.25">
      <c r="A14" t="s">
        <v>147</v>
      </c>
      <c r="B14">
        <v>2</v>
      </c>
    </row>
    <row r="15" spans="1:2" x14ac:dyDescent="0.25">
      <c r="A15" t="s">
        <v>148</v>
      </c>
      <c r="B15">
        <v>2</v>
      </c>
    </row>
    <row r="16" spans="1:2" x14ac:dyDescent="0.25">
      <c r="A16" t="s">
        <v>149</v>
      </c>
      <c r="B16">
        <v>0</v>
      </c>
    </row>
    <row r="17" spans="1:2" x14ac:dyDescent="0.25">
      <c r="A17" t="s">
        <v>150</v>
      </c>
      <c r="B17">
        <v>1</v>
      </c>
    </row>
    <row r="18" spans="1:2" x14ac:dyDescent="0.25">
      <c r="A18" t="s">
        <v>151</v>
      </c>
      <c r="B18">
        <v>1</v>
      </c>
    </row>
    <row r="19" spans="1:2" x14ac:dyDescent="0.25">
      <c r="A19" t="s">
        <v>152</v>
      </c>
      <c r="B19">
        <v>1</v>
      </c>
    </row>
    <row r="20" spans="1:2" x14ac:dyDescent="0.25">
      <c r="A20" t="s">
        <v>153</v>
      </c>
      <c r="B20">
        <v>0</v>
      </c>
    </row>
    <row r="21" spans="1:2" x14ac:dyDescent="0.25">
      <c r="A21" t="s">
        <v>154</v>
      </c>
      <c r="B21">
        <v>0</v>
      </c>
    </row>
    <row r="22" spans="1:2" x14ac:dyDescent="0.25">
      <c r="A22" t="s">
        <v>155</v>
      </c>
      <c r="B22">
        <v>0</v>
      </c>
    </row>
    <row r="23" spans="1:2" x14ac:dyDescent="0.25">
      <c r="A23" t="s">
        <v>156</v>
      </c>
      <c r="B23">
        <v>0</v>
      </c>
    </row>
    <row r="24" spans="1:2" x14ac:dyDescent="0.25">
      <c r="A24" t="s">
        <v>157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146</v>
      </c>
      <c r="B27">
        <v>2</v>
      </c>
    </row>
    <row r="28" spans="1:2" x14ac:dyDescent="0.25">
      <c r="A28" t="s">
        <v>147</v>
      </c>
      <c r="B28">
        <v>1</v>
      </c>
    </row>
    <row r="29" spans="1:2" x14ac:dyDescent="0.25">
      <c r="A29" t="s">
        <v>148</v>
      </c>
      <c r="B29">
        <v>0</v>
      </c>
    </row>
    <row r="30" spans="1:2" x14ac:dyDescent="0.25">
      <c r="A30" t="s">
        <v>149</v>
      </c>
      <c r="B30">
        <v>2</v>
      </c>
    </row>
    <row r="31" spans="1:2" x14ac:dyDescent="0.25">
      <c r="A31" t="s">
        <v>150</v>
      </c>
      <c r="B31">
        <v>1</v>
      </c>
    </row>
    <row r="32" spans="1:2" x14ac:dyDescent="0.25">
      <c r="A32" t="s">
        <v>151</v>
      </c>
      <c r="B32">
        <v>0</v>
      </c>
    </row>
    <row r="33" spans="1:2" x14ac:dyDescent="0.25">
      <c r="A33" t="s">
        <v>152</v>
      </c>
      <c r="B33">
        <v>0</v>
      </c>
    </row>
    <row r="34" spans="1:2" x14ac:dyDescent="0.25">
      <c r="A34" t="s">
        <v>153</v>
      </c>
      <c r="B34">
        <v>1</v>
      </c>
    </row>
    <row r="35" spans="1:2" x14ac:dyDescent="0.25">
      <c r="A35" t="s">
        <v>154</v>
      </c>
      <c r="B35">
        <v>0</v>
      </c>
    </row>
    <row r="36" spans="1:2" x14ac:dyDescent="0.25">
      <c r="A36" t="s">
        <v>155</v>
      </c>
      <c r="B36">
        <v>0</v>
      </c>
    </row>
    <row r="37" spans="1:2" x14ac:dyDescent="0.25">
      <c r="A37" t="s">
        <v>156</v>
      </c>
      <c r="B37">
        <v>0</v>
      </c>
    </row>
    <row r="38" spans="1:2" x14ac:dyDescent="0.25">
      <c r="A38" t="s">
        <v>157</v>
      </c>
      <c r="B38">
        <v>0</v>
      </c>
    </row>
    <row r="40" spans="1:2" x14ac:dyDescent="0.25">
      <c r="A40" t="s">
        <v>118</v>
      </c>
    </row>
    <row r="41" spans="1:2" x14ac:dyDescent="0.25">
      <c r="A41" t="s">
        <v>90</v>
      </c>
    </row>
    <row r="42" spans="1:2" x14ac:dyDescent="0.25">
      <c r="A42" t="s">
        <v>70</v>
      </c>
    </row>
    <row r="43" spans="1:2" x14ac:dyDescent="0.25">
      <c r="A43" t="s">
        <v>82</v>
      </c>
    </row>
    <row r="44" spans="1:2" x14ac:dyDescent="0.25">
      <c r="A44" t="s">
        <v>158</v>
      </c>
    </row>
    <row r="47" spans="1:2" x14ac:dyDescent="0.25">
      <c r="A47" t="s">
        <v>159</v>
      </c>
    </row>
    <row r="48" spans="1:2" x14ac:dyDescent="0.25">
      <c r="A48" t="s">
        <v>83</v>
      </c>
    </row>
    <row r="49" spans="1:2" x14ac:dyDescent="0.25">
      <c r="A49" t="s">
        <v>160</v>
      </c>
    </row>
    <row r="50" spans="1:2" x14ac:dyDescent="0.25">
      <c r="A50" t="s">
        <v>161</v>
      </c>
    </row>
    <row r="51" spans="1:2" x14ac:dyDescent="0.25">
      <c r="A51" t="s">
        <v>162</v>
      </c>
    </row>
    <row r="55" spans="1:2" x14ac:dyDescent="0.25">
      <c r="A55" s="7" t="s">
        <v>163</v>
      </c>
    </row>
    <row r="56" spans="1:2" x14ac:dyDescent="0.25">
      <c r="A56" t="s">
        <v>164</v>
      </c>
      <c r="B56" t="s">
        <v>165</v>
      </c>
    </row>
    <row r="57" spans="1:2" x14ac:dyDescent="0.25">
      <c r="A57" t="s">
        <v>166</v>
      </c>
      <c r="B57" t="s">
        <v>167</v>
      </c>
    </row>
    <row r="58" spans="1:2" x14ac:dyDescent="0.25">
      <c r="A58" t="s">
        <v>168</v>
      </c>
      <c r="B58" t="s">
        <v>160</v>
      </c>
    </row>
    <row r="59" spans="1:2" x14ac:dyDescent="0.25">
      <c r="A59" t="s">
        <v>169</v>
      </c>
      <c r="B59" t="s">
        <v>170</v>
      </c>
    </row>
    <row r="60" spans="1:2" x14ac:dyDescent="0.25">
      <c r="A60" t="s">
        <v>171</v>
      </c>
      <c r="B60" t="s">
        <v>172</v>
      </c>
    </row>
    <row r="61" spans="1:2" x14ac:dyDescent="0.25">
      <c r="A61" t="s">
        <v>173</v>
      </c>
      <c r="B61" t="s">
        <v>167</v>
      </c>
    </row>
    <row r="62" spans="1:2" x14ac:dyDescent="0.25">
      <c r="A62" t="s">
        <v>174</v>
      </c>
      <c r="B62" t="s">
        <v>175</v>
      </c>
    </row>
    <row r="63" spans="1:2" x14ac:dyDescent="0.25">
      <c r="A63" t="s">
        <v>176</v>
      </c>
      <c r="B63" t="s">
        <v>177</v>
      </c>
    </row>
    <row r="64" spans="1:2" x14ac:dyDescent="0.25">
      <c r="A64" t="s">
        <v>178</v>
      </c>
      <c r="B64" t="s">
        <v>179</v>
      </c>
    </row>
    <row r="65" spans="1:2" x14ac:dyDescent="0.25">
      <c r="A65" t="s">
        <v>180</v>
      </c>
      <c r="B65" t="s">
        <v>181</v>
      </c>
    </row>
    <row r="66" spans="1:2" x14ac:dyDescent="0.25">
      <c r="A66" t="s">
        <v>182</v>
      </c>
      <c r="B66" t="s">
        <v>183</v>
      </c>
    </row>
    <row r="67" spans="1:2" x14ac:dyDescent="0.25">
      <c r="A67" t="s">
        <v>184</v>
      </c>
      <c r="B67" t="s">
        <v>177</v>
      </c>
    </row>
    <row r="68" spans="1:2" x14ac:dyDescent="0.25">
      <c r="A68" t="s">
        <v>185</v>
      </c>
      <c r="B68" t="s">
        <v>186</v>
      </c>
    </row>
    <row r="69" spans="1:2" x14ac:dyDescent="0.25">
      <c r="A69" t="s">
        <v>187</v>
      </c>
      <c r="B69" t="s">
        <v>188</v>
      </c>
    </row>
    <row r="70" spans="1:2" x14ac:dyDescent="0.25">
      <c r="A70" t="s">
        <v>189</v>
      </c>
      <c r="B70" t="s">
        <v>190</v>
      </c>
    </row>
    <row r="71" spans="1:2" x14ac:dyDescent="0.25">
      <c r="A71" t="s">
        <v>191</v>
      </c>
      <c r="B71" t="s">
        <v>192</v>
      </c>
    </row>
    <row r="72" spans="1:2" x14ac:dyDescent="0.25">
      <c r="A72" t="s">
        <v>193</v>
      </c>
      <c r="B72" t="s">
        <v>179</v>
      </c>
    </row>
    <row r="73" spans="1:2" x14ac:dyDescent="0.25">
      <c r="A73" t="s">
        <v>194</v>
      </c>
      <c r="B73" t="s">
        <v>195</v>
      </c>
    </row>
    <row r="74" spans="1:2" x14ac:dyDescent="0.25">
      <c r="A74" t="s">
        <v>196</v>
      </c>
      <c r="B74" t="s">
        <v>197</v>
      </c>
    </row>
    <row r="75" spans="1:2" x14ac:dyDescent="0.25">
      <c r="A75" t="s">
        <v>198</v>
      </c>
      <c r="B75" t="s">
        <v>199</v>
      </c>
    </row>
    <row r="76" spans="1:2" x14ac:dyDescent="0.25">
      <c r="A76" t="s">
        <v>200</v>
      </c>
      <c r="B76" t="s">
        <v>172</v>
      </c>
    </row>
    <row r="77" spans="1:2" x14ac:dyDescent="0.25">
      <c r="A77" t="s">
        <v>201</v>
      </c>
      <c r="B77" t="s">
        <v>202</v>
      </c>
    </row>
    <row r="78" spans="1:2" x14ac:dyDescent="0.25">
      <c r="A78" t="s">
        <v>203</v>
      </c>
      <c r="B78" t="s">
        <v>190</v>
      </c>
    </row>
    <row r="79" spans="1:2" x14ac:dyDescent="0.25">
      <c r="A79" t="s">
        <v>204</v>
      </c>
      <c r="B79" t="s">
        <v>199</v>
      </c>
    </row>
    <row r="80" spans="1:2" x14ac:dyDescent="0.25">
      <c r="A80" t="s">
        <v>205</v>
      </c>
      <c r="B80" t="s">
        <v>206</v>
      </c>
    </row>
    <row r="83" spans="1:2" ht="60" x14ac:dyDescent="0.25">
      <c r="A83" s="8" t="s">
        <v>207</v>
      </c>
      <c r="B83" s="8" t="s">
        <v>208</v>
      </c>
    </row>
    <row r="84" spans="1:2" x14ac:dyDescent="0.25">
      <c r="A84" s="6" t="s">
        <v>80</v>
      </c>
      <c r="B84" t="s">
        <v>80</v>
      </c>
    </row>
    <row r="85" spans="1:2" x14ac:dyDescent="0.25">
      <c r="A85" t="s">
        <v>81</v>
      </c>
      <c r="B85" t="s">
        <v>209</v>
      </c>
    </row>
    <row r="86" spans="1:2" x14ac:dyDescent="0.25">
      <c r="B86" t="s">
        <v>81</v>
      </c>
    </row>
    <row r="88" spans="1:2" x14ac:dyDescent="0.25">
      <c r="A88" s="7" t="s">
        <v>31</v>
      </c>
    </row>
    <row r="89" spans="1:2" x14ac:dyDescent="0.25">
      <c r="A89" t="s">
        <v>71</v>
      </c>
    </row>
    <row r="90" spans="1:2" x14ac:dyDescent="0.25">
      <c r="A90" t="s">
        <v>210</v>
      </c>
    </row>
    <row r="92" spans="1:2" x14ac:dyDescent="0.25">
      <c r="A92" s="9" t="s">
        <v>56</v>
      </c>
    </row>
    <row r="93" spans="1:2" x14ac:dyDescent="0.25">
      <c r="A93" s="6" t="s">
        <v>211</v>
      </c>
    </row>
    <row r="94" spans="1:2" x14ac:dyDescent="0.25">
      <c r="A94" t="s">
        <v>84</v>
      </c>
    </row>
    <row r="95" spans="1:2" x14ac:dyDescent="0.25">
      <c r="A95" t="s">
        <v>212</v>
      </c>
    </row>
    <row r="96" spans="1:2" x14ac:dyDescent="0.25">
      <c r="A96" t="s">
        <v>213</v>
      </c>
    </row>
    <row r="98" spans="1:1" x14ac:dyDescent="0.25">
      <c r="A98" s="7" t="s">
        <v>214</v>
      </c>
    </row>
    <row r="99" spans="1:1" x14ac:dyDescent="0.25">
      <c r="A99" t="s">
        <v>215</v>
      </c>
    </row>
    <row r="100" spans="1:1" x14ac:dyDescent="0.25">
      <c r="A100" t="s">
        <v>216</v>
      </c>
    </row>
    <row r="101" spans="1:1" x14ac:dyDescent="0.25">
      <c r="A101" t="s">
        <v>217</v>
      </c>
    </row>
    <row r="102" spans="1:1" x14ac:dyDescent="0.25">
      <c r="A102" t="s">
        <v>218</v>
      </c>
    </row>
    <row r="103" spans="1:1" x14ac:dyDescent="0.25">
      <c r="A103" t="s">
        <v>219</v>
      </c>
    </row>
    <row r="104" spans="1:1" x14ac:dyDescent="0.25">
      <c r="A104" t="s">
        <v>220</v>
      </c>
    </row>
    <row r="105" spans="1:1" x14ac:dyDescent="0.25">
      <c r="A105" t="s">
        <v>221</v>
      </c>
    </row>
    <row r="106" spans="1:1" x14ac:dyDescent="0.25">
      <c r="A106" t="s">
        <v>222</v>
      </c>
    </row>
    <row r="107" spans="1:1" x14ac:dyDescent="0.25">
      <c r="A107" t="s">
        <v>223</v>
      </c>
    </row>
    <row r="108" spans="1:1" x14ac:dyDescent="0.25">
      <c r="A108" t="s">
        <v>224</v>
      </c>
    </row>
    <row r="109" spans="1:1" x14ac:dyDescent="0.25">
      <c r="A109" t="s">
        <v>63</v>
      </c>
    </row>
    <row r="110" spans="1:1" x14ac:dyDescent="0.25">
      <c r="A110" t="s">
        <v>225</v>
      </c>
    </row>
    <row r="111" spans="1:1" x14ac:dyDescent="0.25">
      <c r="A111" t="s">
        <v>226</v>
      </c>
    </row>
    <row r="112" spans="1:1" x14ac:dyDescent="0.25">
      <c r="A112" t="s">
        <v>227</v>
      </c>
    </row>
    <row r="113" spans="1:1" x14ac:dyDescent="0.25">
      <c r="A113" t="s">
        <v>228</v>
      </c>
    </row>
    <row r="114" spans="1:1" x14ac:dyDescent="0.25">
      <c r="A114" t="s">
        <v>229</v>
      </c>
    </row>
    <row r="115" spans="1:1" x14ac:dyDescent="0.25">
      <c r="A115" t="s">
        <v>230</v>
      </c>
    </row>
    <row r="117" spans="1:1" x14ac:dyDescent="0.25">
      <c r="A117" t="s">
        <v>231</v>
      </c>
    </row>
    <row r="118" spans="1:1" x14ac:dyDescent="0.25">
      <c r="A118" t="s">
        <v>79</v>
      </c>
    </row>
    <row r="119" spans="1:1" x14ac:dyDescent="0.25">
      <c r="A119" t="s">
        <v>137</v>
      </c>
    </row>
    <row r="120" spans="1:1" x14ac:dyDescent="0.25">
      <c r="A120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Matriz Riesgos</vt:lpstr>
      <vt:lpstr>Criterios impacto 4</vt:lpstr>
      <vt:lpstr>Criterios impacto 3</vt:lpstr>
      <vt:lpstr>Criterios impacto 2</vt:lpstr>
      <vt:lpstr>Criterios impacto 1</vt:lpstr>
      <vt:lpstr>Parámetros</vt:lpstr>
      <vt:lpstr>'Matriz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Alfredo Daza Zabala</cp:lastModifiedBy>
  <cp:revision/>
  <dcterms:created xsi:type="dcterms:W3CDTF">2019-05-14T13:58:21Z</dcterms:created>
  <dcterms:modified xsi:type="dcterms:W3CDTF">2025-01-08T19:09:44Z</dcterms:modified>
  <cp:category/>
  <cp:contentStatus/>
</cp:coreProperties>
</file>